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<sst xmlns="http://schemas.openxmlformats.org/spreadsheetml/2006/main" count="79" uniqueCount="61">
  <si>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</si>
  <si>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</si>
  <si>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</si>
  <si>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</si>
  <si>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</si>
  <si>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</si>
  <si>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</si>
  <si>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</si>
  <si>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</si>
  <si>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</si>
  <si>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</si>
  <si>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Коньовец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</si>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</sst>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6" t="s">
        <v>10</v>
      </c>
      <c r="C2" s="26"/>
      <c r="D2" s="26"/>
      <c r="E2" s="26"/>
      <c r="F2" s="26"/>
      <c r="G2" s="26"/>
    </row>
    <row r="3" spans="1:7" s="5" customFormat="1" ht="18" customHeight="1">
      <c r="A3" s="18">
        <v>1</v>
      </c>
      <c r="B3" s="27" t="s">
        <v>11</v>
      </c>
      <c r="C3" s="27"/>
      <c r="D3" s="27"/>
      <c r="E3" s="27"/>
      <c r="F3" s="27"/>
      <c r="G3" s="27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5" t="s">
        <v>13</v>
      </c>
      <c r="C8" s="25"/>
      <c r="D8" s="25"/>
      <c r="E8" s="25"/>
      <c r="F8" s="25"/>
      <c r="G8" s="25"/>
    </row>
    <row r="9" spans="1:7" ht="16.5" customHeight="1">
      <c r="A9" s="4"/>
      <c r="B9" s="24" t="s">
        <v>14</v>
      </c>
      <c r="C9" s="24"/>
      <c r="D9" s="24"/>
      <c r="E9" s="24"/>
      <c r="F9" s="24"/>
      <c r="G9" s="24"/>
    </row>
    <row r="10" spans="1:7" ht="16.5" customHeight="1">
      <c r="A10" s="4"/>
      <c r="B10" s="23" t="s">
        <v>15</v>
      </c>
      <c r="C10" s="23"/>
      <c r="D10" s="23"/>
      <c r="E10" s="23"/>
      <c r="F10" s="23"/>
      <c r="G10" s="23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16600</v>
      </c>
      <c r="E12" s="16">
        <v>3558</v>
      </c>
      <c r="F12" s="16">
        <f aca="true" t="shared" si="0" ref="F12:F26">E12-D12</f>
        <v>-13042</v>
      </c>
      <c r="G12" s="16">
        <f aca="true" t="shared" si="1" ref="G12:G26">IF(D12=0,0,E12/D12)*100</f>
        <v>21.433734939759034</v>
      </c>
      <c r="H12" s="1">
        <v>16600</v>
      </c>
      <c r="I12" s="1">
        <v>3558</v>
      </c>
    </row>
    <row r="13" spans="1:9" ht="16.5" customHeight="1">
      <c r="A13" s="4"/>
      <c r="B13" s="21" t="s">
        <v>19</v>
      </c>
      <c r="C13" s="15" t="s">
        <v>20</v>
      </c>
      <c r="D13" s="16">
        <v>16600</v>
      </c>
      <c r="E13" s="16">
        <v>3558</v>
      </c>
      <c r="F13" s="16">
        <f t="shared" si="0"/>
        <v>-13042</v>
      </c>
      <c r="G13" s="16">
        <f t="shared" si="1"/>
        <v>21.433734939759034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134</v>
      </c>
      <c r="F14" s="16">
        <f t="shared" si="0"/>
        <v>134</v>
      </c>
      <c r="G14" s="16">
        <f t="shared" si="1"/>
        <v>0</v>
      </c>
      <c r="H14" s="1">
        <v>0</v>
      </c>
      <c r="I14" s="1">
        <v>134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99</v>
      </c>
      <c r="F15" s="16">
        <f t="shared" si="0"/>
        <v>99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35</v>
      </c>
      <c r="F16" s="16">
        <f t="shared" si="0"/>
        <v>35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3191</v>
      </c>
      <c r="E17" s="16">
        <v>713</v>
      </c>
      <c r="F17" s="16">
        <f t="shared" si="0"/>
        <v>-2478</v>
      </c>
      <c r="G17" s="16">
        <f t="shared" si="1"/>
        <v>22.344092760890003</v>
      </c>
      <c r="H17" s="1">
        <v>3191</v>
      </c>
      <c r="I17" s="1">
        <v>713</v>
      </c>
    </row>
    <row r="18" spans="1:9" ht="16.5" customHeight="1">
      <c r="A18" s="4"/>
      <c r="B18" s="21" t="s">
        <v>29</v>
      </c>
      <c r="C18" s="15" t="s">
        <v>30</v>
      </c>
      <c r="D18" s="16">
        <v>3191</v>
      </c>
      <c r="E18" s="16">
        <v>430</v>
      </c>
      <c r="F18" s="16">
        <f t="shared" si="0"/>
        <v>-2761</v>
      </c>
      <c r="G18" s="16">
        <f t="shared" si="1"/>
        <v>13.47539956126606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179</v>
      </c>
      <c r="F19" s="16">
        <f t="shared" si="0"/>
        <v>179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104</v>
      </c>
      <c r="F20" s="16">
        <f t="shared" si="0"/>
        <v>104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2720</v>
      </c>
      <c r="E21" s="16">
        <v>734</v>
      </c>
      <c r="F21" s="16">
        <f t="shared" si="0"/>
        <v>-1986</v>
      </c>
      <c r="G21" s="16">
        <f t="shared" si="1"/>
        <v>26.985294117647058</v>
      </c>
      <c r="H21" s="1">
        <v>2720</v>
      </c>
      <c r="I21" s="1">
        <v>734</v>
      </c>
    </row>
    <row r="22" spans="1:9" ht="16.5" customHeight="1">
      <c r="A22" s="4"/>
      <c r="B22" s="21" t="s">
        <v>37</v>
      </c>
      <c r="C22" s="15" t="s">
        <v>38</v>
      </c>
      <c r="D22" s="16">
        <v>200</v>
      </c>
      <c r="E22" s="16">
        <v>0</v>
      </c>
      <c r="F22" s="16">
        <f t="shared" si="0"/>
        <v>-200</v>
      </c>
      <c r="G22" s="16">
        <f t="shared" si="1"/>
        <v>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1700</v>
      </c>
      <c r="E23" s="16">
        <v>416</v>
      </c>
      <c r="F23" s="16">
        <f t="shared" si="0"/>
        <v>-1284</v>
      </c>
      <c r="G23" s="16">
        <f t="shared" si="1"/>
        <v>24.47058823529412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520</v>
      </c>
      <c r="E24" s="16">
        <v>318</v>
      </c>
      <c r="F24" s="16">
        <f t="shared" si="0"/>
        <v>-202</v>
      </c>
      <c r="G24" s="16">
        <f t="shared" si="1"/>
        <v>61.15384615384616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300</v>
      </c>
      <c r="E25" s="16">
        <v>0</v>
      </c>
      <c r="F25" s="16">
        <f t="shared" si="0"/>
        <v>-300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2" t="s">
        <v>45</v>
      </c>
      <c r="C26" s="22"/>
      <c r="D26" s="16">
        <f>SUM(H12:H25)</f>
        <v>22511</v>
      </c>
      <c r="E26" s="16">
        <f>SUM(I12:I25)</f>
        <v>5139</v>
      </c>
      <c r="F26" s="16">
        <f t="shared" si="0"/>
        <v>-17372</v>
      </c>
      <c r="G26" s="16">
        <f t="shared" si="1"/>
        <v>22.82883923415219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2" t="s">
        <v>46</v>
      </c>
      <c r="C28" s="22"/>
      <c r="D28" s="16">
        <f>SUM(D26)</f>
        <v>22511</v>
      </c>
      <c r="E28" s="16">
        <f>SUM(E26)</f>
        <v>5139</v>
      </c>
      <c r="F28" s="16">
        <f>E28-D28</f>
        <v>-17372</v>
      </c>
      <c r="G28" s="16">
        <f>IF(D28=0,0,E28/D28)*100</f>
        <v>22.82883923415219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2" t="s">
        <v>47</v>
      </c>
      <c r="C30" s="22"/>
      <c r="D30" s="16">
        <f>SUM(D28)</f>
        <v>22511</v>
      </c>
      <c r="E30" s="16">
        <f>SUM(E28)</f>
        <v>5139</v>
      </c>
      <c r="F30" s="16">
        <f>E30-D30</f>
        <v>-17372</v>
      </c>
      <c r="G30" s="16">
        <f>IF(D30=0,0,E30/D30)*100</f>
        <v>22.82883923415219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2" t="s">
        <v>48</v>
      </c>
      <c r="C32" s="22"/>
      <c r="D32" s="16">
        <f>SUM(D30)</f>
        <v>22511</v>
      </c>
      <c r="E32" s="16">
        <f>SUM(E30)</f>
        <v>5139</v>
      </c>
      <c r="F32" s="16">
        <f>E32-D32</f>
        <v>-17372</v>
      </c>
      <c r="G32" s="16">
        <f>IF(D32=0,0,E32/D32)*100</f>
        <v>22.82883923415219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5" t="s">
        <v>49</v>
      </c>
      <c r="C35" s="25"/>
      <c r="D35" s="25"/>
      <c r="E35" s="25"/>
      <c r="F35" s="25"/>
      <c r="G35" s="25"/>
    </row>
    <row r="36" spans="1:7" ht="16.5" customHeight="1">
      <c r="A36" s="4"/>
      <c r="B36" s="24" t="s">
        <v>50</v>
      </c>
      <c r="C36" s="24"/>
      <c r="D36" s="24"/>
      <c r="E36" s="24"/>
      <c r="F36" s="24"/>
      <c r="G36" s="24"/>
    </row>
    <row r="37" spans="1:7" ht="16.5" customHeight="1">
      <c r="A37" s="4"/>
      <c r="B37" s="23" t="s">
        <v>51</v>
      </c>
      <c r="C37" s="23"/>
      <c r="D37" s="23"/>
      <c r="E37" s="23"/>
      <c r="F37" s="23"/>
      <c r="G37" s="23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35</v>
      </c>
      <c r="C39" s="15" t="s">
        <v>36</v>
      </c>
      <c r="D39" s="16">
        <v>4000</v>
      </c>
      <c r="E39" s="16">
        <v>1073</v>
      </c>
      <c r="F39" s="16">
        <f>E39-D39</f>
        <v>-2927</v>
      </c>
      <c r="G39" s="16">
        <f>IF(D39=0,0,E39/D39)*100</f>
        <v>26.825</v>
      </c>
      <c r="H39" s="1">
        <v>4000</v>
      </c>
      <c r="I39" s="1">
        <v>1073</v>
      </c>
    </row>
    <row r="40" spans="1:9" ht="16.5" customHeight="1">
      <c r="A40" s="4"/>
      <c r="B40" s="21" t="s">
        <v>39</v>
      </c>
      <c r="C40" s="15" t="s">
        <v>40</v>
      </c>
      <c r="D40" s="16">
        <v>4000</v>
      </c>
      <c r="E40" s="16">
        <v>1073</v>
      </c>
      <c r="F40" s="16">
        <f>E40-D40</f>
        <v>-2927</v>
      </c>
      <c r="G40" s="16">
        <f>IF(D40=0,0,E40/D40)*100</f>
        <v>26.825</v>
      </c>
      <c r="H40" s="1">
        <v>0</v>
      </c>
      <c r="I40" s="1">
        <v>0</v>
      </c>
    </row>
    <row r="41" spans="1:7" ht="15.75" customHeight="1">
      <c r="A41" s="4"/>
      <c r="B41" s="22" t="s">
        <v>45</v>
      </c>
      <c r="C41" s="22"/>
      <c r="D41" s="16">
        <f>SUM(H39:H40)</f>
        <v>4000</v>
      </c>
      <c r="E41" s="16">
        <f>SUM(I39:I40)</f>
        <v>1073</v>
      </c>
      <c r="F41" s="16">
        <f>E41-D41</f>
        <v>-2927</v>
      </c>
      <c r="G41" s="16">
        <f>IF(D41=0,0,E41/D41)*100</f>
        <v>26.825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2" t="s">
        <v>52</v>
      </c>
      <c r="C43" s="22"/>
      <c r="D43" s="16">
        <f>SUM(D41)</f>
        <v>4000</v>
      </c>
      <c r="E43" s="16">
        <f>SUM(E41)</f>
        <v>1073</v>
      </c>
      <c r="F43" s="16">
        <f>E43-D43</f>
        <v>-2927</v>
      </c>
      <c r="G43" s="16">
        <f>IF(D43=0,0,E43/D43)*100</f>
        <v>26.825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2" t="s">
        <v>53</v>
      </c>
      <c r="C45" s="22"/>
      <c r="D45" s="16">
        <f>SUM(D43)</f>
        <v>4000</v>
      </c>
      <c r="E45" s="16">
        <f>SUM(E43)</f>
        <v>1073</v>
      </c>
      <c r="F45" s="16">
        <f>E45-D45</f>
        <v>-2927</v>
      </c>
      <c r="G45" s="16">
        <f>IF(D45=0,0,E45/D45)*100</f>
        <v>26.825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4" t="s">
        <v>54</v>
      </c>
      <c r="C47" s="24"/>
      <c r="D47" s="24"/>
      <c r="E47" s="24"/>
      <c r="F47" s="24"/>
      <c r="G47" s="24"/>
    </row>
    <row r="48" spans="1:7" ht="16.5" customHeight="1">
      <c r="A48" s="4"/>
      <c r="B48" s="23" t="s">
        <v>55</v>
      </c>
      <c r="C48" s="23"/>
      <c r="D48" s="23"/>
      <c r="E48" s="23"/>
      <c r="F48" s="23"/>
      <c r="G48" s="23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35</v>
      </c>
      <c r="C50" s="15" t="s">
        <v>36</v>
      </c>
      <c r="D50" s="16">
        <v>800</v>
      </c>
      <c r="E50" s="16">
        <v>0</v>
      </c>
      <c r="F50" s="16">
        <f>E50-D50</f>
        <v>-800</v>
      </c>
      <c r="G50" s="16">
        <f>IF(D50=0,0,E50/D50)*100</f>
        <v>0</v>
      </c>
      <c r="H50" s="1">
        <v>800</v>
      </c>
      <c r="I50" s="1">
        <v>0</v>
      </c>
    </row>
    <row r="51" spans="1:9" ht="16.5" customHeight="1">
      <c r="A51" s="4"/>
      <c r="B51" s="21" t="s">
        <v>41</v>
      </c>
      <c r="C51" s="15" t="s">
        <v>42</v>
      </c>
      <c r="D51" s="16">
        <v>800</v>
      </c>
      <c r="E51" s="16">
        <v>0</v>
      </c>
      <c r="F51" s="16">
        <f>E51-D51</f>
        <v>-800</v>
      </c>
      <c r="G51" s="16">
        <f>IF(D51=0,0,E51/D51)*100</f>
        <v>0</v>
      </c>
      <c r="H51" s="1">
        <v>0</v>
      </c>
      <c r="I51" s="1">
        <v>0</v>
      </c>
    </row>
    <row r="52" spans="1:7" ht="15.75" customHeight="1">
      <c r="A52" s="4"/>
      <c r="B52" s="22" t="s">
        <v>45</v>
      </c>
      <c r="C52" s="22"/>
      <c r="D52" s="16">
        <f>SUM(H50:H51)</f>
        <v>800</v>
      </c>
      <c r="E52" s="16">
        <f>SUM(I50:I51)</f>
        <v>0</v>
      </c>
      <c r="F52" s="16">
        <f>E52-D52</f>
        <v>-800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2" t="s">
        <v>56</v>
      </c>
      <c r="C54" s="22"/>
      <c r="D54" s="16">
        <f>SUM(D52)</f>
        <v>800</v>
      </c>
      <c r="E54" s="16">
        <f>SUM(E52)</f>
        <v>0</v>
      </c>
      <c r="F54" s="16">
        <f>E54-D54</f>
        <v>-800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3" t="s">
        <v>57</v>
      </c>
      <c r="C56" s="23"/>
      <c r="D56" s="23"/>
      <c r="E56" s="23"/>
      <c r="F56" s="23"/>
      <c r="G56" s="23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35</v>
      </c>
      <c r="C58" s="15" t="s">
        <v>36</v>
      </c>
      <c r="D58" s="16">
        <v>10401</v>
      </c>
      <c r="E58" s="16">
        <v>2940</v>
      </c>
      <c r="F58" s="16">
        <f>E58-D58</f>
        <v>-7461</v>
      </c>
      <c r="G58" s="16">
        <f>IF(D58=0,0,E58/D58)*100</f>
        <v>28.266512835304297</v>
      </c>
      <c r="H58" s="1">
        <v>10401</v>
      </c>
      <c r="I58" s="1">
        <v>2940</v>
      </c>
    </row>
    <row r="59" spans="1:9" ht="16.5" customHeight="1">
      <c r="A59" s="4"/>
      <c r="B59" s="21" t="s">
        <v>41</v>
      </c>
      <c r="C59" s="15" t="s">
        <v>42</v>
      </c>
      <c r="D59" s="16">
        <v>10401</v>
      </c>
      <c r="E59" s="16">
        <v>2940</v>
      </c>
      <c r="F59" s="16">
        <f>E59-D59</f>
        <v>-7461</v>
      </c>
      <c r="G59" s="16">
        <f>IF(D59=0,0,E59/D59)*100</f>
        <v>28.266512835304297</v>
      </c>
      <c r="H59" s="1">
        <v>0</v>
      </c>
      <c r="I59" s="1">
        <v>0</v>
      </c>
    </row>
    <row r="60" spans="1:7" ht="15.75" customHeight="1">
      <c r="A60" s="4"/>
      <c r="B60" s="22" t="s">
        <v>45</v>
      </c>
      <c r="C60" s="22"/>
      <c r="D60" s="16">
        <f>SUM(H58:H59)</f>
        <v>10401</v>
      </c>
      <c r="E60" s="16">
        <f>SUM(I58:I59)</f>
        <v>2940</v>
      </c>
      <c r="F60" s="16">
        <f>E60-D60</f>
        <v>-7461</v>
      </c>
      <c r="G60" s="16">
        <f>IF(D60=0,0,E60/D60)*100</f>
        <v>28.266512835304297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2" t="s">
        <v>58</v>
      </c>
      <c r="C62" s="22"/>
      <c r="D62" s="16">
        <f>SUM(D60)</f>
        <v>10401</v>
      </c>
      <c r="E62" s="16">
        <f>SUM(E60)</f>
        <v>2940</v>
      </c>
      <c r="F62" s="16">
        <f>E62-D62</f>
        <v>-7461</v>
      </c>
      <c r="G62" s="16">
        <f>IF(D62=0,0,E62/D62)*100</f>
        <v>28.266512835304297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2" t="s">
        <v>59</v>
      </c>
      <c r="C64" s="22"/>
      <c r="D64" s="16">
        <f>SUM(D54,D62)</f>
        <v>11201</v>
      </c>
      <c r="E64" s="16">
        <f>SUM(E54,E62)</f>
        <v>2940</v>
      </c>
      <c r="F64" s="16">
        <f>E64-D64</f>
        <v>-8261</v>
      </c>
      <c r="G64" s="16">
        <f>IF(D64=0,0,E64/D64)*100</f>
        <v>26.247656459244713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2" t="s">
        <v>60</v>
      </c>
      <c r="C66" s="22"/>
      <c r="D66" s="16">
        <f>SUM(D45,D64)</f>
        <v>15201</v>
      </c>
      <c r="E66" s="16">
        <f>SUM(E45,E64)</f>
        <v>4013</v>
      </c>
      <c r="F66" s="16">
        <f>E66-D66</f>
        <v>-11188</v>
      </c>
      <c r="G66" s="16">
        <f>IF(D66=0,0,E66/D66)*100</f>
        <v>26.399578975067428</v>
      </c>
    </row>
    <row r="67" spans="1:7" ht="16.5" customHeight="1">
      <c r="A67" s="4"/>
      <c r="B67" s="12"/>
      <c r="C67" s="13"/>
      <c r="D67" s="14"/>
      <c r="E67" s="14"/>
      <c r="F67" s="14"/>
      <c r="G67" s="14"/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7"/>
      <c r="C70" s="13" t="s">
        <v>9</v>
      </c>
      <c r="D70" s="16">
        <f>SUM(D32,D66)</f>
        <v>37712</v>
      </c>
      <c r="E70" s="16">
        <f>SUM(E32,E66)</f>
        <v>9152</v>
      </c>
      <c r="F70" s="16">
        <f>E70-D70</f>
        <v>-28560</v>
      </c>
      <c r="G70" s="16">
        <f>IF(D70=0,0,E70/D70)*100</f>
        <v>24.26813746287654</v>
      </c>
    </row>
  </sheetData>
  <sheetProtection selectLockedCells="1" selectUnlockedCells="1"/>
  <mergeCells count="24">
    <mergeCell ref="B2:G2"/>
    <mergeCell ref="B3:G3"/>
    <mergeCell ref="B8:G8"/>
    <mergeCell ref="B9:G9"/>
    <mergeCell ref="B10:G10"/>
    <mergeCell ref="B26:C26"/>
    <mergeCell ref="B28:C28"/>
    <mergeCell ref="B30:C30"/>
    <mergeCell ref="B32:C32"/>
    <mergeCell ref="B35:G35"/>
    <mergeCell ref="B36:G36"/>
    <mergeCell ref="B37:G37"/>
    <mergeCell ref="B41:C41"/>
    <mergeCell ref="B43:C43"/>
    <mergeCell ref="B45:C45"/>
    <mergeCell ref="B47:G47"/>
    <mergeCell ref="B48:G48"/>
    <mergeCell ref="B52:C52"/>
    <mergeCell ref="B54:C54"/>
    <mergeCell ref="B56:G56"/>
    <mergeCell ref="B60:C60"/>
    <mergeCell ref="B62:C62"/>
    <mergeCell ref="B64:C64"/>
    <mergeCell ref="B66:C66"/>
  </mergeCells>
  <printOptions/>
  <pageMargins left="0.7" right="0.7" top="0.75" bottom="0.75" header="0.5118055555555555" footer="0.5118055555555555"/>
  <pageSetup fitToHeight="1" fitToWidth="1" horizontalDpi="300" verticalDpi="3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2021-04-27T12:30:39Z</cp:lastPrinted>
  <dcterms:modified xsi:type="dcterms:W3CDTF">2021-04-27T13:17:15Z</dcterms:modified>
  <cp:category/>
  <cp:version/>
  <cp:contentType/>
  <cp:contentStatus/>
</cp:coreProperties>
</file>