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'Разходи'!$B$1:$G$102</definedName>
  </definedNames>
  <calcPr fullCalcOnLoad="1"/>
</workbook>
</file>

<file path=xl/sharedStrings.xml><?xml version="1.0" encoding="utf-8"?>
<sst xmlns="http://schemas.openxmlformats.org/spreadsheetml/2006/main" count="112" uniqueCount="74">
  <si>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</si>
  <si>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</si>
  <si>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</si>
  <si>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</si>
  <si>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</si>
  <si>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</si>
  <si>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</si>
  <si>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</si>
  <si>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</si>
  <si>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</si>
  <si>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</si>
  <si>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</si>
  <si>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</si>
  <si>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</si>
  <si>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</si>
  <si>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</si>
  <si>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</si>
  <si>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</si>
  <si>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</si>
  <si>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</si>
  <si>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</si>
  <si>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</si>
  <si>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</si>
  <si>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</si>
  <si>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</si>
  <si>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</si>
  <si>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</si>
  <si>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</si>
  <si>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</si>
  <si>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</si>
  <si>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</si>
  <si>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</si>
  <si>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</si>
  <si>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</si>
  <si>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</si>
  <si>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</si>
  <si>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</si>
  <si>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</si>
  <si>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</si>
  <si>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</si>
  <si>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</si>
  <si>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</si>
  <si>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</si>
  <si>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</si>
  <si>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</si>
  <si>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</si>
  <si>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</si>
  <si>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</si>
  <si>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</si>
  <si>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</si>
  <si>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</si>
  <si>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</si>
  <si>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</si>
  <si>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</si>
  <si>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</si>
  <si>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</si>
  <si>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</si>
  <si>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</si>
  <si>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</si>
  <si>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</si>
  <si>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</si>
  <si>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</si>
  <si>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</si>
  <si>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</si>
  <si>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</si>
  <si>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</si>
  <si>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</si>
  <si>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</si>
  <si>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</si>
  <si>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</si>
  <si>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</si>
  <si>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</si>
  <si>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</si>
  <si>
    <t>2.Предоставени трансфери на читалища за дейност от местни приходи: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</si>
</sst>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view="pageBreakPreview" zoomScale="73" zoomScaleSheetLayoutView="73" zoomScalePageLayoutView="0" workbookViewId="0" topLeftCell="A1">
      <pane ySplit="6" topLeftCell="A82" activePane="bottomLeft" state="frozen"/>
      <selection pane="topLeft" activeCell="A1" sqref="A1"/>
      <selection pane="bottomLeft" activeCell="M100" sqref="M100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8.7109375" style="6" customWidth="1"/>
    <col min="5" max="7" width="20.421875" style="6" customWidth="1"/>
    <col min="8" max="8" width="9.00390625" style="6" hidden="1" customWidth="1"/>
    <col min="9" max="9" width="17.42187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30" t="s">
        <v>10</v>
      </c>
      <c r="C2" s="30"/>
      <c r="D2" s="30"/>
      <c r="E2" s="30"/>
      <c r="F2" s="30"/>
      <c r="G2" s="30"/>
    </row>
    <row r="3" spans="1:7" s="9" customFormat="1" ht="18" customHeight="1">
      <c r="A3" s="19">
        <v>12</v>
      </c>
      <c r="B3" s="31" t="s">
        <v>11</v>
      </c>
      <c r="C3" s="31"/>
      <c r="D3" s="31"/>
      <c r="E3" s="31"/>
      <c r="F3" s="31"/>
      <c r="G3" s="31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7" t="s">
        <v>13</v>
      </c>
      <c r="C8" s="27"/>
      <c r="D8" s="27"/>
      <c r="E8" s="27"/>
      <c r="F8" s="27"/>
      <c r="G8" s="27"/>
    </row>
    <row r="9" spans="1:7" ht="16.5" customHeight="1">
      <c r="A9" s="3"/>
      <c r="B9" s="28" t="s">
        <v>14</v>
      </c>
      <c r="C9" s="28"/>
      <c r="D9" s="28"/>
      <c r="E9" s="28"/>
      <c r="F9" s="28"/>
      <c r="G9" s="28"/>
    </row>
    <row r="10" spans="1:7" ht="16.5" customHeight="1">
      <c r="A10" s="3"/>
      <c r="B10" s="29" t="s">
        <v>15</v>
      </c>
      <c r="C10" s="29"/>
      <c r="D10" s="29"/>
      <c r="E10" s="29"/>
      <c r="F10" s="29"/>
      <c r="G10" s="29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26073</v>
      </c>
      <c r="E12" s="4">
        <v>28148</v>
      </c>
      <c r="F12" s="4">
        <f aca="true" t="shared" si="0" ref="F12:F26">E12-D12</f>
        <v>2075</v>
      </c>
      <c r="G12" s="4">
        <f aca="true" t="shared" si="1" ref="G12:G26">IF(D12=0,0,E12/D12)*100</f>
        <v>107.95842442373336</v>
      </c>
      <c r="H12" s="6">
        <v>26073</v>
      </c>
      <c r="I12" s="6">
        <v>28148</v>
      </c>
    </row>
    <row r="13" spans="1:9" ht="16.5" customHeight="1">
      <c r="A13" s="3"/>
      <c r="B13" s="22" t="s">
        <v>19</v>
      </c>
      <c r="C13" s="17" t="s">
        <v>20</v>
      </c>
      <c r="D13" s="4">
        <v>26073</v>
      </c>
      <c r="E13" s="4">
        <v>28148</v>
      </c>
      <c r="F13" s="4">
        <f t="shared" si="0"/>
        <v>2075</v>
      </c>
      <c r="G13" s="4">
        <f t="shared" si="1"/>
        <v>107.95842442373336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584</v>
      </c>
      <c r="F14" s="4">
        <f t="shared" si="0"/>
        <v>584</v>
      </c>
      <c r="G14" s="4">
        <f t="shared" si="1"/>
        <v>0</v>
      </c>
      <c r="H14" s="6">
        <v>0</v>
      </c>
      <c r="I14" s="6">
        <v>584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584</v>
      </c>
      <c r="F15" s="4">
        <f t="shared" si="0"/>
        <v>584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5011</v>
      </c>
      <c r="E16" s="4">
        <v>5720</v>
      </c>
      <c r="F16" s="4">
        <f t="shared" si="0"/>
        <v>709</v>
      </c>
      <c r="G16" s="4">
        <f t="shared" si="1"/>
        <v>114.14887248054279</v>
      </c>
      <c r="H16" s="6">
        <v>5011</v>
      </c>
      <c r="I16" s="6">
        <v>5720</v>
      </c>
    </row>
    <row r="17" spans="1:9" ht="16.5" customHeight="1">
      <c r="A17" s="3"/>
      <c r="B17" s="22" t="s">
        <v>27</v>
      </c>
      <c r="C17" s="17" t="s">
        <v>28</v>
      </c>
      <c r="D17" s="4">
        <v>5011</v>
      </c>
      <c r="E17" s="4">
        <v>3339</v>
      </c>
      <c r="F17" s="4">
        <f t="shared" si="0"/>
        <v>-1672</v>
      </c>
      <c r="G17" s="4">
        <f t="shared" si="1"/>
        <v>66.63340650568749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1576</v>
      </c>
      <c r="F18" s="4">
        <f t="shared" si="0"/>
        <v>1576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805</v>
      </c>
      <c r="F19" s="4">
        <f t="shared" si="0"/>
        <v>805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10440</v>
      </c>
      <c r="E20" s="4">
        <f>SUM(E21:E25)</f>
        <v>5942</v>
      </c>
      <c r="F20" s="4">
        <f t="shared" si="0"/>
        <v>-4498</v>
      </c>
      <c r="G20" s="4">
        <f t="shared" si="1"/>
        <v>56.91570881226053</v>
      </c>
      <c r="H20" s="6">
        <v>10440</v>
      </c>
      <c r="I20" s="6">
        <f>10531-4588</f>
        <v>5943</v>
      </c>
    </row>
    <row r="21" spans="1:9" ht="16.5" customHeight="1">
      <c r="A21" s="3"/>
      <c r="B21" s="22" t="s">
        <v>35</v>
      </c>
      <c r="C21" s="17" t="s">
        <v>36</v>
      </c>
      <c r="D21" s="4">
        <v>200</v>
      </c>
      <c r="E21" s="4">
        <v>297</v>
      </c>
      <c r="F21" s="4">
        <f t="shared" si="0"/>
        <v>97</v>
      </c>
      <c r="G21" s="4">
        <f t="shared" si="1"/>
        <v>148.5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1000</v>
      </c>
      <c r="E22" s="4">
        <v>3437</v>
      </c>
      <c r="F22" s="4">
        <f t="shared" si="0"/>
        <v>2437</v>
      </c>
      <c r="G22" s="4">
        <f t="shared" si="1"/>
        <v>343.7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1200</v>
      </c>
      <c r="E23" s="4">
        <v>1542</v>
      </c>
      <c r="F23" s="4">
        <f t="shared" si="0"/>
        <v>342</v>
      </c>
      <c r="G23" s="4">
        <f t="shared" si="1"/>
        <v>128.5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7800</v>
      </c>
      <c r="E24" s="4">
        <v>666</v>
      </c>
      <c r="F24" s="4">
        <f t="shared" si="0"/>
        <v>-7134</v>
      </c>
      <c r="G24" s="4">
        <f t="shared" si="1"/>
        <v>8.538461538461538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240</v>
      </c>
      <c r="E25" s="4">
        <v>0</v>
      </c>
      <c r="F25" s="4">
        <f t="shared" si="0"/>
        <v>-240</v>
      </c>
      <c r="G25" s="4">
        <f t="shared" si="1"/>
        <v>0</v>
      </c>
      <c r="H25" s="6">
        <v>0</v>
      </c>
      <c r="I25" s="6">
        <v>0</v>
      </c>
    </row>
    <row r="26" spans="1:7" ht="15.75" customHeight="1">
      <c r="A26" s="3"/>
      <c r="B26" s="26" t="s">
        <v>45</v>
      </c>
      <c r="C26" s="26"/>
      <c r="D26" s="4">
        <f>SUM(H12:H25)</f>
        <v>41524</v>
      </c>
      <c r="E26" s="4">
        <f>SUM(I12:I25)</f>
        <v>40395</v>
      </c>
      <c r="F26" s="4">
        <f t="shared" si="0"/>
        <v>-1129</v>
      </c>
      <c r="G26" s="4">
        <f t="shared" si="1"/>
        <v>97.28109045371352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26" t="s">
        <v>46</v>
      </c>
      <c r="C28" s="26"/>
      <c r="D28" s="4">
        <f>SUM(D26)</f>
        <v>41524</v>
      </c>
      <c r="E28" s="4">
        <f>SUM(E26)</f>
        <v>40395</v>
      </c>
      <c r="F28" s="4">
        <f>E28-D28</f>
        <v>-1129</v>
      </c>
      <c r="G28" s="4">
        <f>IF(D28=0,0,E28/D28)*100</f>
        <v>97.28109045371352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26" t="s">
        <v>47</v>
      </c>
      <c r="C30" s="26"/>
      <c r="D30" s="4">
        <f>SUM(D28)</f>
        <v>41524</v>
      </c>
      <c r="E30" s="4">
        <f>SUM(E28)</f>
        <v>40395</v>
      </c>
      <c r="F30" s="4">
        <f>E30-D30</f>
        <v>-1129</v>
      </c>
      <c r="G30" s="4">
        <f>IF(D30=0,0,E30/D30)*100</f>
        <v>97.28109045371352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26" t="s">
        <v>48</v>
      </c>
      <c r="C32" s="26"/>
      <c r="D32" s="4">
        <f>SUM(D30)</f>
        <v>41524</v>
      </c>
      <c r="E32" s="4">
        <f>SUM(E30)</f>
        <v>40395</v>
      </c>
      <c r="F32" s="4">
        <f>E32-D32</f>
        <v>-1129</v>
      </c>
      <c r="G32" s="4">
        <f>IF(D32=0,0,E32/D32)*100</f>
        <v>97.28109045371352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7" t="s">
        <v>49</v>
      </c>
      <c r="C35" s="27"/>
      <c r="D35" s="27"/>
      <c r="E35" s="27"/>
      <c r="F35" s="27"/>
      <c r="G35" s="27"/>
    </row>
    <row r="36" spans="1:7" ht="16.5" customHeight="1">
      <c r="A36" s="3"/>
      <c r="B36" s="28" t="s">
        <v>50</v>
      </c>
      <c r="C36" s="28"/>
      <c r="D36" s="28"/>
      <c r="E36" s="28"/>
      <c r="F36" s="28"/>
      <c r="G36" s="28"/>
    </row>
    <row r="37" spans="1:7" ht="16.5" customHeight="1">
      <c r="A37" s="3"/>
      <c r="B37" s="29" t="s">
        <v>51</v>
      </c>
      <c r="C37" s="29"/>
      <c r="D37" s="29"/>
      <c r="E37" s="29"/>
      <c r="F37" s="29"/>
      <c r="G37" s="29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6100</v>
      </c>
      <c r="E39" s="4">
        <v>9768</v>
      </c>
      <c r="F39" s="4">
        <f>E39-D39</f>
        <v>3668</v>
      </c>
      <c r="G39" s="4">
        <f>IF(D39=0,0,E39/D39)*100</f>
        <v>160.13114754098362</v>
      </c>
      <c r="H39" s="6">
        <v>6100</v>
      </c>
      <c r="I39" s="6">
        <v>9768</v>
      </c>
    </row>
    <row r="40" spans="1:9" ht="16.5" customHeight="1">
      <c r="A40" s="3"/>
      <c r="B40" s="22" t="s">
        <v>37</v>
      </c>
      <c r="C40" s="17" t="s">
        <v>38</v>
      </c>
      <c r="D40" s="4">
        <v>6100</v>
      </c>
      <c r="E40" s="4">
        <v>9768</v>
      </c>
      <c r="F40" s="4">
        <f>E40-D40</f>
        <v>3668</v>
      </c>
      <c r="G40" s="4">
        <f>IF(D40=0,0,E40/D40)*100</f>
        <v>160.13114754098362</v>
      </c>
      <c r="H40" s="6">
        <v>0</v>
      </c>
      <c r="I40" s="6">
        <v>0</v>
      </c>
    </row>
    <row r="41" spans="1:7" ht="15.75" customHeight="1">
      <c r="A41" s="3"/>
      <c r="B41" s="26" t="s">
        <v>45</v>
      </c>
      <c r="C41" s="26"/>
      <c r="D41" s="4">
        <f>SUM(H39:H40)</f>
        <v>6100</v>
      </c>
      <c r="E41" s="4">
        <f>SUM(I39:I40)</f>
        <v>9768</v>
      </c>
      <c r="F41" s="4">
        <f>E41-D41</f>
        <v>3668</v>
      </c>
      <c r="G41" s="4">
        <f>IF(D41=0,0,E41/D41)*100</f>
        <v>160.13114754098362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26" t="s">
        <v>52</v>
      </c>
      <c r="C43" s="26"/>
      <c r="D43" s="4">
        <f>SUM(D41)</f>
        <v>6100</v>
      </c>
      <c r="E43" s="4">
        <f>SUM(E41)</f>
        <v>9768</v>
      </c>
      <c r="F43" s="4">
        <f>E43-D43</f>
        <v>3668</v>
      </c>
      <c r="G43" s="4">
        <f>IF(D43=0,0,E43/D43)*100</f>
        <v>160.13114754098362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6.5" customHeight="1">
      <c r="A45" s="3"/>
      <c r="B45" s="29" t="s">
        <v>53</v>
      </c>
      <c r="C45" s="29"/>
      <c r="D45" s="29"/>
      <c r="E45" s="29"/>
      <c r="F45" s="29"/>
      <c r="G45" s="29"/>
    </row>
    <row r="46" spans="1:7" ht="16.5" customHeight="1">
      <c r="A46" s="3"/>
      <c r="B46" s="21" t="s">
        <v>16</v>
      </c>
      <c r="C46" s="20"/>
      <c r="D46" s="20"/>
      <c r="E46" s="20"/>
      <c r="F46" s="20"/>
      <c r="G46" s="20"/>
    </row>
    <row r="47" spans="1:9" ht="16.5" customHeight="1">
      <c r="A47" s="3"/>
      <c r="B47" s="22" t="s">
        <v>33</v>
      </c>
      <c r="C47" s="17" t="s">
        <v>34</v>
      </c>
      <c r="D47" s="4">
        <v>3000</v>
      </c>
      <c r="E47" s="4">
        <v>49370</v>
      </c>
      <c r="F47" s="4">
        <f>E47-D47</f>
        <v>46370</v>
      </c>
      <c r="G47" s="4">
        <f>IF(D47=0,0,E47/D47)*100</f>
        <v>1645.6666666666667</v>
      </c>
      <c r="H47" s="6">
        <v>3000</v>
      </c>
      <c r="I47" s="6">
        <v>49370</v>
      </c>
    </row>
    <row r="48" spans="1:9" ht="16.5" customHeight="1">
      <c r="A48" s="3"/>
      <c r="B48" s="22" t="s">
        <v>41</v>
      </c>
      <c r="C48" s="17" t="s">
        <v>42</v>
      </c>
      <c r="D48" s="4">
        <v>3000</v>
      </c>
      <c r="E48" s="4">
        <v>49370</v>
      </c>
      <c r="F48" s="4">
        <f>E48-D48</f>
        <v>46370</v>
      </c>
      <c r="G48" s="4">
        <f>IF(D48=0,0,E48/D48)*100</f>
        <v>1645.6666666666667</v>
      </c>
      <c r="H48" s="6">
        <v>0</v>
      </c>
      <c r="I48" s="6">
        <v>0</v>
      </c>
    </row>
    <row r="49" spans="1:7" ht="15.75" customHeight="1">
      <c r="A49" s="3"/>
      <c r="B49" s="26" t="s">
        <v>45</v>
      </c>
      <c r="C49" s="26"/>
      <c r="D49" s="4">
        <f>SUM(H47:H48)</f>
        <v>3000</v>
      </c>
      <c r="E49" s="4">
        <f>SUM(I47:I48)</f>
        <v>49370</v>
      </c>
      <c r="F49" s="4">
        <f>E49-D49</f>
        <v>46370</v>
      </c>
      <c r="G49" s="4">
        <f>IF(D49=0,0,E49/D49)*100</f>
        <v>1645.6666666666667</v>
      </c>
    </row>
    <row r="50" spans="1:7" ht="15.75" customHeight="1">
      <c r="A50" s="3"/>
      <c r="B50" s="16"/>
      <c r="C50" s="7"/>
      <c r="D50" s="5"/>
      <c r="E50" s="5"/>
      <c r="F50" s="5"/>
      <c r="G50" s="5"/>
    </row>
    <row r="51" spans="1:7" ht="15.75" customHeight="1">
      <c r="A51" s="3"/>
      <c r="B51" s="26" t="s">
        <v>54</v>
      </c>
      <c r="C51" s="26"/>
      <c r="D51" s="4">
        <f>SUM(D49)</f>
        <v>3000</v>
      </c>
      <c r="E51" s="4">
        <f>SUM(E49)</f>
        <v>49370</v>
      </c>
      <c r="F51" s="4">
        <f>E51-D51</f>
        <v>46370</v>
      </c>
      <c r="G51" s="4">
        <f>IF(D51=0,0,E51/D51)*100</f>
        <v>1645.6666666666667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26" t="s">
        <v>55</v>
      </c>
      <c r="C53" s="26"/>
      <c r="D53" s="4">
        <f>SUM(D43,D51)</f>
        <v>9100</v>
      </c>
      <c r="E53" s="4">
        <f>SUM(E43,E51)</f>
        <v>59138</v>
      </c>
      <c r="F53" s="4">
        <f>E53-D53</f>
        <v>50038</v>
      </c>
      <c r="G53" s="4">
        <f>IF(D53=0,0,E53/D53)*100</f>
        <v>649.8681318681319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8" t="s">
        <v>56</v>
      </c>
      <c r="C55" s="28"/>
      <c r="D55" s="28"/>
      <c r="E55" s="28"/>
      <c r="F55" s="28"/>
      <c r="G55" s="28"/>
    </row>
    <row r="56" spans="1:7" ht="16.5" customHeight="1">
      <c r="A56" s="3"/>
      <c r="B56" s="29" t="s">
        <v>57</v>
      </c>
      <c r="C56" s="29"/>
      <c r="D56" s="29"/>
      <c r="E56" s="29"/>
      <c r="F56" s="29"/>
      <c r="G56" s="29"/>
    </row>
    <row r="57" spans="1:7" ht="16.5" customHeight="1">
      <c r="A57" s="3"/>
      <c r="B57" s="21" t="s">
        <v>16</v>
      </c>
      <c r="C57" s="20"/>
      <c r="D57" s="20"/>
      <c r="E57" s="20"/>
      <c r="F57" s="20"/>
      <c r="G57" s="20"/>
    </row>
    <row r="58" spans="1:9" ht="16.5" customHeight="1">
      <c r="A58" s="3"/>
      <c r="B58" s="22" t="s">
        <v>21</v>
      </c>
      <c r="C58" s="17" t="s">
        <v>22</v>
      </c>
      <c r="D58" s="4">
        <v>0</v>
      </c>
      <c r="E58" s="4">
        <v>2335</v>
      </c>
      <c r="F58" s="4">
        <f aca="true" t="shared" si="2" ref="F58:F65">E58-D58</f>
        <v>2335</v>
      </c>
      <c r="G58" s="4">
        <f aca="true" t="shared" si="3" ref="G58:G65">IF(D58=0,0,E58/D58)*100</f>
        <v>0</v>
      </c>
      <c r="H58" s="6">
        <v>0</v>
      </c>
      <c r="I58" s="6">
        <v>2335</v>
      </c>
    </row>
    <row r="59" spans="1:9" ht="16.5" customHeight="1">
      <c r="A59" s="3"/>
      <c r="B59" s="22" t="s">
        <v>58</v>
      </c>
      <c r="C59" s="17" t="s">
        <v>59</v>
      </c>
      <c r="D59" s="4">
        <v>0</v>
      </c>
      <c r="E59" s="4">
        <v>2335</v>
      </c>
      <c r="F59" s="4">
        <f t="shared" si="2"/>
        <v>2335</v>
      </c>
      <c r="G59" s="4">
        <f t="shared" si="3"/>
        <v>0</v>
      </c>
      <c r="H59" s="6">
        <v>0</v>
      </c>
      <c r="I59" s="6">
        <v>0</v>
      </c>
    </row>
    <row r="60" spans="1:9" ht="16.5" customHeight="1">
      <c r="A60" s="3"/>
      <c r="B60" s="22" t="s">
        <v>25</v>
      </c>
      <c r="C60" s="17" t="s">
        <v>26</v>
      </c>
      <c r="D60" s="4">
        <v>0</v>
      </c>
      <c r="E60" s="4">
        <v>277</v>
      </c>
      <c r="F60" s="4">
        <f t="shared" si="2"/>
        <v>277</v>
      </c>
      <c r="G60" s="4">
        <f t="shared" si="3"/>
        <v>0</v>
      </c>
      <c r="H60" s="6">
        <v>0</v>
      </c>
      <c r="I60" s="6">
        <v>277</v>
      </c>
    </row>
    <row r="61" spans="1:9" ht="16.5" customHeight="1">
      <c r="A61" s="3"/>
      <c r="B61" s="22" t="s">
        <v>27</v>
      </c>
      <c r="C61" s="17" t="s">
        <v>28</v>
      </c>
      <c r="D61" s="4">
        <v>0</v>
      </c>
      <c r="E61" s="4">
        <v>193</v>
      </c>
      <c r="F61" s="4">
        <f t="shared" si="2"/>
        <v>193</v>
      </c>
      <c r="G61" s="4">
        <f t="shared" si="3"/>
        <v>0</v>
      </c>
      <c r="H61" s="6">
        <v>0</v>
      </c>
      <c r="I61" s="6">
        <v>0</v>
      </c>
    </row>
    <row r="62" spans="1:9" ht="16.5" customHeight="1">
      <c r="A62" s="3"/>
      <c r="B62" s="22" t="s">
        <v>29</v>
      </c>
      <c r="C62" s="17" t="s">
        <v>30</v>
      </c>
      <c r="D62" s="4">
        <v>0</v>
      </c>
      <c r="E62" s="4">
        <v>84</v>
      </c>
      <c r="F62" s="4">
        <f t="shared" si="2"/>
        <v>84</v>
      </c>
      <c r="G62" s="4">
        <f t="shared" si="3"/>
        <v>0</v>
      </c>
      <c r="H62" s="6">
        <v>0</v>
      </c>
      <c r="I62" s="6">
        <v>0</v>
      </c>
    </row>
    <row r="63" spans="1:9" ht="16.5" customHeight="1">
      <c r="A63" s="3"/>
      <c r="B63" s="22" t="s">
        <v>33</v>
      </c>
      <c r="C63" s="17" t="s">
        <v>34</v>
      </c>
      <c r="D63" s="4">
        <v>540</v>
      </c>
      <c r="E63" s="4">
        <v>210</v>
      </c>
      <c r="F63" s="4">
        <f t="shared" si="2"/>
        <v>-330</v>
      </c>
      <c r="G63" s="4">
        <f t="shared" si="3"/>
        <v>38.88888888888889</v>
      </c>
      <c r="H63" s="6">
        <v>540</v>
      </c>
      <c r="I63" s="6">
        <v>210</v>
      </c>
    </row>
    <row r="64" spans="1:9" ht="16.5" customHeight="1">
      <c r="A64" s="3"/>
      <c r="B64" s="22" t="s">
        <v>39</v>
      </c>
      <c r="C64" s="17" t="s">
        <v>40</v>
      </c>
      <c r="D64" s="4">
        <v>540</v>
      </c>
      <c r="E64" s="4">
        <v>210</v>
      </c>
      <c r="F64" s="4">
        <f t="shared" si="2"/>
        <v>-330</v>
      </c>
      <c r="G64" s="4">
        <f t="shared" si="3"/>
        <v>38.88888888888889</v>
      </c>
      <c r="H64" s="6">
        <v>0</v>
      </c>
      <c r="I64" s="6">
        <v>0</v>
      </c>
    </row>
    <row r="65" spans="1:7" ht="15.75" customHeight="1">
      <c r="A65" s="3"/>
      <c r="B65" s="26" t="s">
        <v>45</v>
      </c>
      <c r="C65" s="26"/>
      <c r="D65" s="4">
        <f>SUM(H58:H64)</f>
        <v>540</v>
      </c>
      <c r="E65" s="4">
        <f>SUM(I58:I64)</f>
        <v>2822</v>
      </c>
      <c r="F65" s="4">
        <f t="shared" si="2"/>
        <v>2282</v>
      </c>
      <c r="G65" s="4">
        <f t="shared" si="3"/>
        <v>522.5925925925926</v>
      </c>
    </row>
    <row r="66" spans="1:7" ht="15.75" customHeight="1">
      <c r="A66" s="3"/>
      <c r="B66" s="16"/>
      <c r="C66" s="7"/>
      <c r="D66" s="5"/>
      <c r="E66" s="5"/>
      <c r="F66" s="5"/>
      <c r="G66" s="5"/>
    </row>
    <row r="67" spans="1:7" ht="15.75" customHeight="1">
      <c r="A67" s="3"/>
      <c r="B67" s="26" t="s">
        <v>60</v>
      </c>
      <c r="C67" s="26"/>
      <c r="D67" s="4">
        <f>SUM(D65)</f>
        <v>540</v>
      </c>
      <c r="E67" s="4">
        <f>SUM(E65)</f>
        <v>2822</v>
      </c>
      <c r="F67" s="4">
        <f>E67-D67</f>
        <v>2282</v>
      </c>
      <c r="G67" s="4">
        <f>IF(D67=0,0,E67/D67)*100</f>
        <v>522.5925925925926</v>
      </c>
    </row>
    <row r="68" spans="1:7" ht="15.75" customHeight="1">
      <c r="A68" s="3"/>
      <c r="B68" s="16"/>
      <c r="C68" s="7"/>
      <c r="D68" s="5"/>
      <c r="E68" s="5"/>
      <c r="F68" s="5"/>
      <c r="G68" s="5"/>
    </row>
    <row r="69" spans="1:7" ht="16.5" customHeight="1">
      <c r="A69" s="3"/>
      <c r="B69" s="29" t="s">
        <v>61</v>
      </c>
      <c r="C69" s="29"/>
      <c r="D69" s="29"/>
      <c r="E69" s="29"/>
      <c r="F69" s="29"/>
      <c r="G69" s="29"/>
    </row>
    <row r="70" spans="1:7" ht="16.5" customHeight="1">
      <c r="A70" s="3"/>
      <c r="B70" s="21" t="s">
        <v>16</v>
      </c>
      <c r="C70" s="20"/>
      <c r="D70" s="20"/>
      <c r="E70" s="20"/>
      <c r="F70" s="20"/>
      <c r="G70" s="20"/>
    </row>
    <row r="71" spans="1:9" ht="16.5" customHeight="1">
      <c r="A71" s="3"/>
      <c r="B71" s="22" t="s">
        <v>33</v>
      </c>
      <c r="C71" s="17" t="s">
        <v>34</v>
      </c>
      <c r="D71" s="4">
        <v>64596</v>
      </c>
      <c r="E71" s="4">
        <v>55698</v>
      </c>
      <c r="F71" s="4">
        <f>E71-D71</f>
        <v>-8898</v>
      </c>
      <c r="G71" s="4">
        <f>IF(D71=0,0,E71/D71)*100</f>
        <v>86.2251532602638</v>
      </c>
      <c r="H71" s="6">
        <v>64596</v>
      </c>
      <c r="I71" s="6">
        <v>55698</v>
      </c>
    </row>
    <row r="72" spans="1:9" ht="16.5" customHeight="1">
      <c r="A72" s="3"/>
      <c r="B72" s="22" t="s">
        <v>39</v>
      </c>
      <c r="C72" s="17" t="s">
        <v>40</v>
      </c>
      <c r="D72" s="4">
        <v>64596</v>
      </c>
      <c r="E72" s="4">
        <v>55698</v>
      </c>
      <c r="F72" s="4">
        <f>E72-D72</f>
        <v>-8898</v>
      </c>
      <c r="G72" s="4">
        <f>IF(D72=0,0,E72/D72)*100</f>
        <v>86.2251532602638</v>
      </c>
      <c r="H72" s="6">
        <v>0</v>
      </c>
      <c r="I72" s="6">
        <v>0</v>
      </c>
    </row>
    <row r="73" spans="1:7" ht="15.75" customHeight="1">
      <c r="A73" s="3"/>
      <c r="B73" s="26" t="s">
        <v>45</v>
      </c>
      <c r="C73" s="26"/>
      <c r="D73" s="4">
        <f>SUM(H71:H72)</f>
        <v>64596</v>
      </c>
      <c r="E73" s="4">
        <f>SUM(I71:I72)</f>
        <v>55698</v>
      </c>
      <c r="F73" s="4">
        <f>E73-D73</f>
        <v>-8898</v>
      </c>
      <c r="G73" s="4">
        <f>IF(D73=0,0,E73/D73)*100</f>
        <v>86.2251532602638</v>
      </c>
    </row>
    <row r="74" spans="1:7" ht="15.75" customHeight="1">
      <c r="A74" s="3"/>
      <c r="B74" s="16"/>
      <c r="C74" s="7"/>
      <c r="D74" s="5"/>
      <c r="E74" s="5"/>
      <c r="F74" s="5"/>
      <c r="G74" s="5"/>
    </row>
    <row r="75" spans="1:7" ht="15.75" customHeight="1">
      <c r="A75" s="3"/>
      <c r="B75" s="26" t="s">
        <v>62</v>
      </c>
      <c r="C75" s="26"/>
      <c r="D75" s="4">
        <f>SUM(D73)</f>
        <v>64596</v>
      </c>
      <c r="E75" s="4">
        <f>SUM(E73)</f>
        <v>55698</v>
      </c>
      <c r="F75" s="4">
        <f>E75-D75</f>
        <v>-8898</v>
      </c>
      <c r="G75" s="4">
        <f>IF(D75=0,0,E75/D75)*100</f>
        <v>86.2251532602638</v>
      </c>
    </row>
    <row r="76" spans="1:7" ht="15.75" customHeight="1">
      <c r="A76" s="3"/>
      <c r="B76" s="16"/>
      <c r="C76" s="7"/>
      <c r="D76" s="5"/>
      <c r="E76" s="5"/>
      <c r="F76" s="5"/>
      <c r="G76" s="5"/>
    </row>
    <row r="77" spans="1:7" ht="15.75" customHeight="1">
      <c r="A77" s="3"/>
      <c r="B77" s="26" t="s">
        <v>63</v>
      </c>
      <c r="C77" s="26"/>
      <c r="D77" s="4">
        <f>SUM(D67,D75)</f>
        <v>65136</v>
      </c>
      <c r="E77" s="4">
        <f>SUM(E67,E75)</f>
        <v>58520</v>
      </c>
      <c r="F77" s="4">
        <f>E77-D77</f>
        <v>-6616</v>
      </c>
      <c r="G77" s="4">
        <f>IF(D77=0,0,E77/D77)*100</f>
        <v>89.8427904691722</v>
      </c>
    </row>
    <row r="78" spans="1:7" ht="15.75" customHeight="1">
      <c r="A78" s="3"/>
      <c r="B78" s="16"/>
      <c r="C78" s="7"/>
      <c r="D78" s="5"/>
      <c r="E78" s="5"/>
      <c r="F78" s="5"/>
      <c r="G78" s="5"/>
    </row>
    <row r="79" spans="1:7" ht="15.75" customHeight="1">
      <c r="A79" s="3"/>
      <c r="B79" s="26" t="s">
        <v>64</v>
      </c>
      <c r="C79" s="26"/>
      <c r="D79" s="4">
        <f>SUM(D53,D77)</f>
        <v>74236</v>
      </c>
      <c r="E79" s="4">
        <f>SUM(E53,E77)</f>
        <v>117658</v>
      </c>
      <c r="F79" s="4">
        <f>E79-D79</f>
        <v>43422</v>
      </c>
      <c r="G79" s="4">
        <f>IF(D79=0,0,E79/D79)*100</f>
        <v>158.49183684465757</v>
      </c>
    </row>
    <row r="80" spans="1:7" ht="16.5" customHeight="1">
      <c r="A80" s="3"/>
      <c r="B80" s="16"/>
      <c r="C80" s="7"/>
      <c r="D80" s="5"/>
      <c r="E80" s="5"/>
      <c r="F80" s="5"/>
      <c r="G80" s="5"/>
    </row>
    <row r="81" spans="1:7" ht="16.5" customHeight="1">
      <c r="A81" s="3"/>
      <c r="B81" s="16"/>
      <c r="C81" s="7"/>
      <c r="D81" s="5"/>
      <c r="E81" s="5"/>
      <c r="F81" s="5"/>
      <c r="G81" s="5"/>
    </row>
    <row r="82" spans="1:7" ht="16.5" customHeight="1">
      <c r="A82" s="3"/>
      <c r="B82" s="27" t="s">
        <v>65</v>
      </c>
      <c r="C82" s="27"/>
      <c r="D82" s="27"/>
      <c r="E82" s="27"/>
      <c r="F82" s="27"/>
      <c r="G82" s="27"/>
    </row>
    <row r="83" spans="1:7" ht="16.5" customHeight="1">
      <c r="A83" s="3"/>
      <c r="B83" s="28" t="s">
        <v>66</v>
      </c>
      <c r="C83" s="28"/>
      <c r="D83" s="28"/>
      <c r="E83" s="28"/>
      <c r="F83" s="28"/>
      <c r="G83" s="28"/>
    </row>
    <row r="84" spans="1:7" ht="16.5" customHeight="1">
      <c r="A84" s="3"/>
      <c r="B84" s="29" t="s">
        <v>67</v>
      </c>
      <c r="C84" s="29"/>
      <c r="D84" s="29"/>
      <c r="E84" s="29"/>
      <c r="F84" s="29"/>
      <c r="G84" s="29"/>
    </row>
    <row r="85" spans="1:7" ht="16.5" customHeight="1">
      <c r="A85" s="3"/>
      <c r="B85" s="21" t="s">
        <v>16</v>
      </c>
      <c r="C85" s="20"/>
      <c r="D85" s="20"/>
      <c r="E85" s="20"/>
      <c r="F85" s="20"/>
      <c r="G85" s="20"/>
    </row>
    <row r="86" spans="1:9" ht="16.5" customHeight="1">
      <c r="A86" s="3"/>
      <c r="B86" s="22" t="s">
        <v>33</v>
      </c>
      <c r="C86" s="17" t="s">
        <v>34</v>
      </c>
      <c r="D86" s="4">
        <v>2000</v>
      </c>
      <c r="E86" s="4">
        <v>400</v>
      </c>
      <c r="F86" s="4">
        <f>E86-D86</f>
        <v>-1600</v>
      </c>
      <c r="G86" s="4">
        <f>IF(D86=0,0,E86/D86)*100</f>
        <v>20</v>
      </c>
      <c r="H86" s="6">
        <v>2000</v>
      </c>
      <c r="I86" s="6">
        <v>400</v>
      </c>
    </row>
    <row r="87" spans="1:9" ht="16.5" customHeight="1">
      <c r="A87" s="3"/>
      <c r="B87" s="22" t="s">
        <v>39</v>
      </c>
      <c r="C87" s="17" t="s">
        <v>40</v>
      </c>
      <c r="D87" s="4">
        <v>2000</v>
      </c>
      <c r="E87" s="4">
        <v>400</v>
      </c>
      <c r="F87" s="4">
        <f>E87-D87</f>
        <v>-1600</v>
      </c>
      <c r="G87" s="4">
        <f>IF(D87=0,0,E87/D87)*100</f>
        <v>20</v>
      </c>
      <c r="H87" s="6">
        <v>0</v>
      </c>
      <c r="I87" s="6">
        <v>0</v>
      </c>
    </row>
    <row r="88" spans="1:7" ht="15.75" customHeight="1">
      <c r="A88" s="3"/>
      <c r="B88" s="26" t="s">
        <v>45</v>
      </c>
      <c r="C88" s="26"/>
      <c r="D88" s="4">
        <f>SUM(H86:H87)</f>
        <v>2000</v>
      </c>
      <c r="E88" s="4">
        <f>SUM(I86:I87)</f>
        <v>400</v>
      </c>
      <c r="F88" s="4">
        <f>E88-D88</f>
        <v>-1600</v>
      </c>
      <c r="G88" s="4">
        <f>IF(D88=0,0,E88/D88)*100</f>
        <v>20</v>
      </c>
    </row>
    <row r="89" spans="1:7" ht="15.75" customHeight="1">
      <c r="A89" s="3"/>
      <c r="B89" s="16"/>
      <c r="C89" s="7"/>
      <c r="D89" s="5"/>
      <c r="E89" s="5"/>
      <c r="F89" s="5"/>
      <c r="G89" s="5"/>
    </row>
    <row r="90" spans="1:7" ht="15.75" customHeight="1">
      <c r="A90" s="3"/>
      <c r="B90" s="26" t="s">
        <v>68</v>
      </c>
      <c r="C90" s="26"/>
      <c r="D90" s="4">
        <f>SUM(D88)</f>
        <v>2000</v>
      </c>
      <c r="E90" s="4">
        <f>SUM(E88)</f>
        <v>400</v>
      </c>
      <c r="F90" s="4">
        <f>E90-D90</f>
        <v>-1600</v>
      </c>
      <c r="G90" s="4">
        <f>IF(D90=0,0,E90/D90)*100</f>
        <v>20</v>
      </c>
    </row>
    <row r="91" spans="1:7" ht="15.75" customHeight="1">
      <c r="A91" s="3"/>
      <c r="B91" s="16"/>
      <c r="C91" s="7"/>
      <c r="D91" s="5"/>
      <c r="E91" s="5"/>
      <c r="F91" s="5"/>
      <c r="G91" s="5"/>
    </row>
    <row r="92" spans="1:7" ht="15.75" customHeight="1">
      <c r="A92" s="3"/>
      <c r="B92" s="26" t="s">
        <v>69</v>
      </c>
      <c r="C92" s="26"/>
      <c r="D92" s="4">
        <f>SUM(D90)</f>
        <v>2000</v>
      </c>
      <c r="E92" s="4">
        <f>SUM(E90)</f>
        <v>400</v>
      </c>
      <c r="F92" s="4">
        <f>E92-D92</f>
        <v>-1600</v>
      </c>
      <c r="G92" s="4">
        <f>IF(D92=0,0,E92/D92)*100</f>
        <v>20</v>
      </c>
    </row>
    <row r="93" spans="1:7" ht="15.75" customHeight="1">
      <c r="A93" s="3"/>
      <c r="B93" s="16"/>
      <c r="C93" s="7"/>
      <c r="D93" s="5"/>
      <c r="E93" s="5"/>
      <c r="F93" s="5"/>
      <c r="G93" s="5"/>
    </row>
    <row r="94" spans="1:7" ht="15.75" customHeight="1">
      <c r="A94" s="3"/>
      <c r="B94" s="26" t="s">
        <v>70</v>
      </c>
      <c r="C94" s="26"/>
      <c r="D94" s="4">
        <f>SUM(D92)</f>
        <v>2000</v>
      </c>
      <c r="E94" s="4">
        <f>SUM(E92)</f>
        <v>400</v>
      </c>
      <c r="F94" s="4">
        <f>E94-D94</f>
        <v>-1600</v>
      </c>
      <c r="G94" s="4">
        <f>IF(D94=0,0,E94/D94)*100</f>
        <v>20</v>
      </c>
    </row>
    <row r="95" spans="1:7" ht="16.5" customHeight="1" hidden="1">
      <c r="A95" s="3"/>
      <c r="B95" s="16"/>
      <c r="C95" s="7"/>
      <c r="D95" s="5"/>
      <c r="E95" s="5"/>
      <c r="F95" s="5"/>
      <c r="G95" s="5"/>
    </row>
    <row r="96" spans="1:7" ht="16.5" customHeight="1" hidden="1">
      <c r="A96" s="3"/>
      <c r="B96" s="16"/>
      <c r="C96" s="7"/>
      <c r="D96" s="5"/>
      <c r="E96" s="5"/>
      <c r="F96" s="5"/>
      <c r="G96" s="5"/>
    </row>
    <row r="97" spans="1:7" ht="16.5" customHeight="1">
      <c r="A97" s="3"/>
      <c r="B97" s="16"/>
      <c r="C97" s="7"/>
      <c r="D97" s="5"/>
      <c r="E97" s="5"/>
      <c r="F97" s="5"/>
      <c r="G97" s="5"/>
    </row>
    <row r="98" spans="1:7" ht="16.5" customHeight="1">
      <c r="A98" s="3"/>
      <c r="B98" s="18"/>
      <c r="C98" s="7" t="s">
        <v>9</v>
      </c>
      <c r="D98" s="4">
        <f>SUM(D32,D79,D94)</f>
        <v>117760</v>
      </c>
      <c r="E98" s="4">
        <f>SUM(E32,E79,E94)</f>
        <v>158453</v>
      </c>
      <c r="F98" s="4">
        <f>E98-D98</f>
        <v>40693</v>
      </c>
      <c r="G98" s="4">
        <f>IF(D98=0,0,E98/D98)*100</f>
        <v>134.55587635869566</v>
      </c>
    </row>
    <row r="100" spans="2:5" ht="23.25">
      <c r="B100" s="23" t="s">
        <v>71</v>
      </c>
      <c r="E100" s="25"/>
    </row>
    <row r="101" spans="2:5" ht="23.25">
      <c r="B101" s="23" t="s">
        <v>72</v>
      </c>
      <c r="E101" s="24">
        <f>480+7939+421+307</f>
        <v>9147</v>
      </c>
    </row>
    <row r="102" spans="2:5" ht="23.25">
      <c r="B102" s="23" t="s">
        <v>73</v>
      </c>
      <c r="E102" s="24">
        <v>2000</v>
      </c>
    </row>
  </sheetData>
  <sheetProtection selectLockedCells="1" selectUnlockedCells="1"/>
  <mergeCells count="34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G45"/>
    <mergeCell ref="B49:C49"/>
    <mergeCell ref="B51:C51"/>
    <mergeCell ref="B53:C53"/>
    <mergeCell ref="B55:G55"/>
    <mergeCell ref="B56:G56"/>
    <mergeCell ref="B65:C65"/>
    <mergeCell ref="B67:C67"/>
    <mergeCell ref="B69:G69"/>
    <mergeCell ref="B73:C73"/>
    <mergeCell ref="B88:C88"/>
    <mergeCell ref="B90:C90"/>
    <mergeCell ref="B92:C92"/>
    <mergeCell ref="B94:C94"/>
    <mergeCell ref="B75:C75"/>
    <mergeCell ref="B77:C77"/>
    <mergeCell ref="B79:C79"/>
    <mergeCell ref="B82:G82"/>
    <mergeCell ref="B83:G83"/>
    <mergeCell ref="B84:G84"/>
  </mergeCells>
  <printOptions/>
  <pageMargins left="0.7" right="0.7" top="0.75" bottom="0.75" header="0.5118055555555555" footer="0.5118055555555555"/>
  <pageSetup horizontalDpi="300" verticalDpi="3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2022-02-28T09:14:31Z</cp:lastPrinted>
  <dcterms:modified xsi:type="dcterms:W3CDTF">2022-07-01T10:58:57Z</dcterms:modified>
  <cp:category/>
  <cp:version/>
  <cp:contentType/>
  <cp:contentStatus/>
</cp:coreProperties>
</file>