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firstSheet="1" activeTab="1"/>
  </bookViews>
  <sheets>
    <sheet name="суми" sheetId="1" state="hidden" r:id="rId1"/>
    <sheet name="Разходи" sheetId="2" r:id="rId2"/>
  </sheets>
  <definedNames>
    <definedName name="_xlfn_SUMIFS">NA()</definedName>
    <definedName name="_xlnm.Print_Area" localSheetId="1">'Разходи'!$A$1:$I$96</definedName>
  </definedNames>
  <calcPr fullCalcOnLoad="1"/>
</workbook>
</file>

<file path=xl/sharedStrings.xml><?xml version="1.0" encoding="utf-8"?>
<sst xmlns="http://schemas.openxmlformats.org/spreadsheetml/2006/main" count="101" uniqueCount="71">
  <si>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</si>
  <si>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</si>
  <si>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</si>
  <si>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</si>
  <si>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</si>
  <si>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</si>
  <si>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</si>
  <si>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</si>
  <si>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</si>
  <si>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</si>
  <si>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– Месечен отчет</t>
  </si>
  <si>
    <t>км. с. Друмево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</si>
  <si>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</si>
  <si>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</si>
  <si>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</si>
  <si>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</si>
  <si>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</si>
  <si>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</si>
  <si>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</si>
  <si>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</si>
  <si>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</si>
  <si>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</si>
  <si>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</si>
  <si>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</si>
  <si>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</si>
  <si>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</si>
  <si>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</si>
  <si>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</si>
  <si>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</si>
  <si>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</si>
  <si>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</si>
  <si>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</si>
  <si>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</si>
  <si>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</si>
  <si>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</si>
  <si>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</si>
  <si>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</si>
  <si>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</si>
  <si>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</si>
  <si>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</si>
  <si>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</si>
  <si>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</si>
  <si>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</si>
  <si>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</si>
  <si>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</si>
  <si>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</si>
  <si>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</si>
  <si>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</si>
  <si>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</si>
  <si>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</si>
  <si>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</si>
  <si>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</si>
  <si>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</si>
  <si>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</si>
  <si>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</si>
  <si>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</si>
  <si>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</si>
  <si>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</si>
  <si>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</si>
  <si>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</si>
  <si>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</si>
  <si>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</si>
  <si>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</si>
  <si>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</si>
  <si>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</si>
  <si>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</si>
  <si>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</si>
  <si>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</si>
  <si>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</si>
  <si>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 xml:space="preserve">Забележка: </t>
  </si>
  <si>
    <t>1. Извършени ремонти от ОП С и Б, невключени в отчета на кметството: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</si>
</sst>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40" fillId="0" borderId="0" xfId="0" applyFont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1" sqref="B1"/>
    </sheetView>
  </sheetViews>
  <sheetFormatPr defaultColWidth="11.57421875" defaultRowHeight="15"/>
  <cols>
    <col min="1" max="1" width="13.8515625" style="0" customWidth="1"/>
  </cols>
  <sheetData>
    <row r="1" spans="1:11" ht="16.5" customHeight="1">
      <c r="A1" s="1"/>
      <c r="B1" s="2">
        <f>0</f>
        <v>0</v>
      </c>
      <c r="C1" s="2">
        <f>0</f>
        <v>0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/>
      <c r="C2" s="4"/>
      <c r="D2" s="7"/>
      <c r="E2" s="7"/>
      <c r="F2" s="7"/>
      <c r="G2" s="5"/>
      <c r="J2" s="5"/>
      <c r="K2" s="6"/>
    </row>
    <row r="3" spans="1:1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5.75" customHeight="1">
      <c r="K5" s="6"/>
    </row>
    <row r="6" ht="12.75" customHeight="1"/>
    <row r="7" ht="12.75" customHeight="1"/>
    <row r="8" ht="12.75" customHeight="1"/>
    <row r="9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view="pageBreakPreview" zoomScale="60" zoomScalePageLayoutView="0" workbookViewId="0" topLeftCell="A1">
      <pane ySplit="6" topLeftCell="A79" activePane="bottomLeft" state="frozen"/>
      <selection pane="topLeft" activeCell="A1" sqref="A1"/>
      <selection pane="bottomLeft" activeCell="E101" sqref="E101"/>
    </sheetView>
  </sheetViews>
  <sheetFormatPr defaultColWidth="9.00390625" defaultRowHeight="15"/>
  <cols>
    <col min="1" max="1" width="0.2890625" style="6" customWidth="1"/>
    <col min="2" max="2" width="70.421875" style="6" customWidth="1"/>
    <col min="3" max="3" width="12.421875" style="6" customWidth="1"/>
    <col min="4" max="4" width="23.00390625" style="6" customWidth="1"/>
    <col min="5" max="7" width="20.421875" style="6" customWidth="1"/>
    <col min="8" max="8" width="0.9921875" style="6" customWidth="1"/>
    <col min="9" max="9" width="8.7109375" style="6" hidden="1" customWidth="1"/>
    <col min="10" max="243" width="9.00390625" style="6" customWidth="1"/>
    <col min="244" max="16384" width="9.00390625" style="8" customWidth="1"/>
  </cols>
  <sheetData>
    <row r="1" ht="3" customHeight="1">
      <c r="A1" s="1"/>
    </row>
    <row r="2" spans="1:7" ht="21.75" customHeight="1">
      <c r="A2" s="3"/>
      <c r="B2" s="25" t="s">
        <v>10</v>
      </c>
      <c r="C2" s="25"/>
      <c r="D2" s="25"/>
      <c r="E2" s="25"/>
      <c r="F2" s="25"/>
      <c r="G2" s="25"/>
    </row>
    <row r="3" spans="1:7" s="9" customFormat="1" ht="18" customHeight="1">
      <c r="A3" s="19">
        <v>12</v>
      </c>
      <c r="B3" s="26" t="s">
        <v>11</v>
      </c>
      <c r="C3" s="26"/>
      <c r="D3" s="26"/>
      <c r="E3" s="26"/>
      <c r="F3" s="26"/>
      <c r="G3" s="26"/>
    </row>
    <row r="4" spans="1:7" ht="16.5" customHeight="1">
      <c r="A4" s="3"/>
      <c r="B4" s="10" t="str">
        <f>IF(ISBLANK(A2),"Обща",A2)</f>
        <v>Обща</v>
      </c>
      <c r="C4" s="11" t="s">
        <v>0</v>
      </c>
      <c r="D4" s="12" t="s">
        <v>12</v>
      </c>
      <c r="E4" s="11" t="s">
        <v>1</v>
      </c>
      <c r="F4" s="12">
        <v>2021</v>
      </c>
      <c r="G4" s="11"/>
    </row>
    <row r="5" spans="1:7" ht="16.5" customHeight="1">
      <c r="A5" s="3"/>
      <c r="B5" s="13"/>
      <c r="C5" s="13"/>
      <c r="D5" s="13"/>
      <c r="E5" s="11" t="s">
        <v>2</v>
      </c>
      <c r="F5" s="14" t="str">
        <f>#VALUE!</f>
        <v>Декември</v>
      </c>
      <c r="G5" s="13"/>
    </row>
    <row r="6" spans="1:7" ht="27.75" customHeight="1">
      <c r="A6" s="3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</row>
    <row r="7" spans="1:7" ht="16.5" customHeight="1">
      <c r="A7" s="3"/>
      <c r="B7" s="18"/>
      <c r="C7" s="18"/>
      <c r="D7" s="18"/>
      <c r="E7" s="18"/>
      <c r="F7" s="18"/>
      <c r="G7" s="18"/>
    </row>
    <row r="8" spans="1:7" ht="16.5" customHeight="1">
      <c r="A8" s="3"/>
      <c r="B8" s="27" t="s">
        <v>13</v>
      </c>
      <c r="C8" s="27"/>
      <c r="D8" s="27"/>
      <c r="E8" s="27"/>
      <c r="F8" s="27"/>
      <c r="G8" s="27"/>
    </row>
    <row r="9" spans="1:7" ht="16.5" customHeight="1">
      <c r="A9" s="3"/>
      <c r="B9" s="28" t="s">
        <v>14</v>
      </c>
      <c r="C9" s="28"/>
      <c r="D9" s="28"/>
      <c r="E9" s="28"/>
      <c r="F9" s="28"/>
      <c r="G9" s="28"/>
    </row>
    <row r="10" spans="1:7" ht="16.5" customHeight="1">
      <c r="A10" s="3"/>
      <c r="B10" s="29" t="s">
        <v>15</v>
      </c>
      <c r="C10" s="29"/>
      <c r="D10" s="29"/>
      <c r="E10" s="29"/>
      <c r="F10" s="29"/>
      <c r="G10" s="29"/>
    </row>
    <row r="11" spans="1:7" ht="16.5" customHeight="1">
      <c r="A11" s="3"/>
      <c r="B11" s="21" t="s">
        <v>16</v>
      </c>
      <c r="C11" s="20"/>
      <c r="D11" s="20"/>
      <c r="E11" s="20"/>
      <c r="F11" s="20"/>
      <c r="G11" s="20"/>
    </row>
    <row r="12" spans="1:9" ht="16.5" customHeight="1">
      <c r="A12" s="3"/>
      <c r="B12" s="22" t="s">
        <v>17</v>
      </c>
      <c r="C12" s="17" t="s">
        <v>18</v>
      </c>
      <c r="D12" s="4">
        <v>25590</v>
      </c>
      <c r="E12" s="4">
        <v>29866</v>
      </c>
      <c r="F12" s="4">
        <f aca="true" t="shared" si="0" ref="F12:F26">E12-D12</f>
        <v>4276</v>
      </c>
      <c r="G12" s="4">
        <f aca="true" t="shared" si="1" ref="G12:G26">IF(D12=0,0,E12/D12)*100</f>
        <v>116.70965220789371</v>
      </c>
      <c r="H12" s="6">
        <v>25590</v>
      </c>
      <c r="I12" s="6">
        <v>29866</v>
      </c>
    </row>
    <row r="13" spans="1:9" ht="16.5" customHeight="1">
      <c r="A13" s="3"/>
      <c r="B13" s="22" t="s">
        <v>19</v>
      </c>
      <c r="C13" s="17" t="s">
        <v>20</v>
      </c>
      <c r="D13" s="4">
        <v>25590</v>
      </c>
      <c r="E13" s="4">
        <v>29866</v>
      </c>
      <c r="F13" s="4">
        <f t="shared" si="0"/>
        <v>4276</v>
      </c>
      <c r="G13" s="4">
        <f t="shared" si="1"/>
        <v>116.70965220789371</v>
      </c>
      <c r="H13" s="6">
        <v>0</v>
      </c>
      <c r="I13" s="6">
        <v>0</v>
      </c>
    </row>
    <row r="14" spans="1:9" ht="16.5" customHeight="1">
      <c r="A14" s="3"/>
      <c r="B14" s="22" t="s">
        <v>21</v>
      </c>
      <c r="C14" s="17" t="s">
        <v>22</v>
      </c>
      <c r="D14" s="4">
        <v>0</v>
      </c>
      <c r="E14" s="4">
        <v>584</v>
      </c>
      <c r="F14" s="4">
        <f t="shared" si="0"/>
        <v>584</v>
      </c>
      <c r="G14" s="4">
        <f t="shared" si="1"/>
        <v>0</v>
      </c>
      <c r="H14" s="6">
        <v>0</v>
      </c>
      <c r="I14" s="6">
        <v>584</v>
      </c>
    </row>
    <row r="15" spans="1:9" ht="16.5" customHeight="1">
      <c r="A15" s="3"/>
      <c r="B15" s="22" t="s">
        <v>23</v>
      </c>
      <c r="C15" s="17" t="s">
        <v>24</v>
      </c>
      <c r="D15" s="4">
        <v>0</v>
      </c>
      <c r="E15" s="4">
        <v>584</v>
      </c>
      <c r="F15" s="4">
        <f t="shared" si="0"/>
        <v>584</v>
      </c>
      <c r="G15" s="4">
        <f t="shared" si="1"/>
        <v>0</v>
      </c>
      <c r="H15" s="6">
        <v>0</v>
      </c>
      <c r="I15" s="6">
        <v>0</v>
      </c>
    </row>
    <row r="16" spans="1:9" ht="16.5" customHeight="1">
      <c r="A16" s="3"/>
      <c r="B16" s="22" t="s">
        <v>25</v>
      </c>
      <c r="C16" s="17" t="s">
        <v>26</v>
      </c>
      <c r="D16" s="4">
        <v>4918</v>
      </c>
      <c r="E16" s="4">
        <v>5853</v>
      </c>
      <c r="F16" s="4">
        <f t="shared" si="0"/>
        <v>935</v>
      </c>
      <c r="G16" s="4">
        <f t="shared" si="1"/>
        <v>119.01179341195609</v>
      </c>
      <c r="H16" s="6">
        <v>4918</v>
      </c>
      <c r="I16" s="6">
        <v>5853</v>
      </c>
    </row>
    <row r="17" spans="1:9" ht="16.5" customHeight="1">
      <c r="A17" s="3"/>
      <c r="B17" s="22" t="s">
        <v>27</v>
      </c>
      <c r="C17" s="17" t="s">
        <v>28</v>
      </c>
      <c r="D17" s="4">
        <v>4918</v>
      </c>
      <c r="E17" s="4">
        <v>3538</v>
      </c>
      <c r="F17" s="4">
        <f t="shared" si="0"/>
        <v>-1380</v>
      </c>
      <c r="G17" s="4">
        <f t="shared" si="1"/>
        <v>71.93981293208621</v>
      </c>
      <c r="H17" s="6">
        <v>0</v>
      </c>
      <c r="I17" s="6">
        <v>0</v>
      </c>
    </row>
    <row r="18" spans="1:9" ht="16.5" customHeight="1">
      <c r="A18" s="3"/>
      <c r="B18" s="22" t="s">
        <v>29</v>
      </c>
      <c r="C18" s="17" t="s">
        <v>30</v>
      </c>
      <c r="D18" s="4">
        <v>0</v>
      </c>
      <c r="E18" s="4">
        <v>1462</v>
      </c>
      <c r="F18" s="4">
        <f t="shared" si="0"/>
        <v>1462</v>
      </c>
      <c r="G18" s="4">
        <f t="shared" si="1"/>
        <v>0</v>
      </c>
      <c r="H18" s="6">
        <v>0</v>
      </c>
      <c r="I18" s="6">
        <v>0</v>
      </c>
    </row>
    <row r="19" spans="1:9" ht="16.5" customHeight="1">
      <c r="A19" s="3"/>
      <c r="B19" s="22" t="s">
        <v>31</v>
      </c>
      <c r="C19" s="17" t="s">
        <v>32</v>
      </c>
      <c r="D19" s="4">
        <v>0</v>
      </c>
      <c r="E19" s="4">
        <v>853</v>
      </c>
      <c r="F19" s="4">
        <f t="shared" si="0"/>
        <v>853</v>
      </c>
      <c r="G19" s="4">
        <f t="shared" si="1"/>
        <v>0</v>
      </c>
      <c r="H19" s="6">
        <v>0</v>
      </c>
      <c r="I19" s="6">
        <v>0</v>
      </c>
    </row>
    <row r="20" spans="1:9" ht="16.5" customHeight="1">
      <c r="A20" s="3"/>
      <c r="B20" s="22" t="s">
        <v>33</v>
      </c>
      <c r="C20" s="17" t="s">
        <v>34</v>
      </c>
      <c r="D20" s="4">
        <v>12200</v>
      </c>
      <c r="E20" s="4">
        <f>SUM(E21:E25)</f>
        <v>7360</v>
      </c>
      <c r="F20" s="4">
        <f t="shared" si="0"/>
        <v>-4840</v>
      </c>
      <c r="G20" s="4">
        <f t="shared" si="1"/>
        <v>60.32786885245902</v>
      </c>
      <c r="H20" s="6">
        <v>12200</v>
      </c>
      <c r="I20" s="6">
        <f>10787-3427</f>
        <v>7360</v>
      </c>
    </row>
    <row r="21" spans="1:9" ht="16.5" customHeight="1">
      <c r="A21" s="3"/>
      <c r="B21" s="22" t="s">
        <v>35</v>
      </c>
      <c r="C21" s="17" t="s">
        <v>36</v>
      </c>
      <c r="D21" s="4">
        <v>300</v>
      </c>
      <c r="E21" s="4">
        <v>941</v>
      </c>
      <c r="F21" s="4">
        <f t="shared" si="0"/>
        <v>641</v>
      </c>
      <c r="G21" s="4">
        <f t="shared" si="1"/>
        <v>313.6666666666667</v>
      </c>
      <c r="H21" s="6">
        <v>0</v>
      </c>
      <c r="I21" s="6">
        <v>0</v>
      </c>
    </row>
    <row r="22" spans="1:9" ht="16.5" customHeight="1">
      <c r="A22" s="3"/>
      <c r="B22" s="22" t="s">
        <v>37</v>
      </c>
      <c r="C22" s="17" t="s">
        <v>38</v>
      </c>
      <c r="D22" s="4">
        <v>2700</v>
      </c>
      <c r="E22" s="4">
        <v>2958</v>
      </c>
      <c r="F22" s="4">
        <f t="shared" si="0"/>
        <v>258</v>
      </c>
      <c r="G22" s="4">
        <f t="shared" si="1"/>
        <v>109.55555555555556</v>
      </c>
      <c r="H22" s="6">
        <v>0</v>
      </c>
      <c r="I22" s="6">
        <v>0</v>
      </c>
    </row>
    <row r="23" spans="1:9" ht="16.5" customHeight="1">
      <c r="A23" s="3"/>
      <c r="B23" s="22" t="s">
        <v>39</v>
      </c>
      <c r="C23" s="17" t="s">
        <v>40</v>
      </c>
      <c r="D23" s="4">
        <v>900</v>
      </c>
      <c r="E23" s="4">
        <v>1410</v>
      </c>
      <c r="F23" s="4">
        <f t="shared" si="0"/>
        <v>510</v>
      </c>
      <c r="G23" s="4">
        <f t="shared" si="1"/>
        <v>156.66666666666666</v>
      </c>
      <c r="H23" s="6">
        <v>0</v>
      </c>
      <c r="I23" s="6">
        <v>0</v>
      </c>
    </row>
    <row r="24" spans="1:9" ht="16.5" customHeight="1">
      <c r="A24" s="3"/>
      <c r="B24" s="22" t="s">
        <v>41</v>
      </c>
      <c r="C24" s="17" t="s">
        <v>42</v>
      </c>
      <c r="D24" s="4">
        <v>7600</v>
      </c>
      <c r="E24" s="4">
        <f>1365</f>
        <v>1365</v>
      </c>
      <c r="F24" s="4">
        <f t="shared" si="0"/>
        <v>-6235</v>
      </c>
      <c r="G24" s="4">
        <f t="shared" si="1"/>
        <v>17.960526315789473</v>
      </c>
      <c r="H24" s="6">
        <v>0</v>
      </c>
      <c r="I24" s="6">
        <v>0</v>
      </c>
    </row>
    <row r="25" spans="1:9" ht="16.5" customHeight="1">
      <c r="A25" s="3"/>
      <c r="B25" s="22" t="s">
        <v>43</v>
      </c>
      <c r="C25" s="17" t="s">
        <v>44</v>
      </c>
      <c r="D25" s="4">
        <v>700</v>
      </c>
      <c r="E25" s="4">
        <v>686</v>
      </c>
      <c r="F25" s="4">
        <f t="shared" si="0"/>
        <v>-14</v>
      </c>
      <c r="G25" s="4">
        <f t="shared" si="1"/>
        <v>98</v>
      </c>
      <c r="H25" s="6">
        <v>0</v>
      </c>
      <c r="I25" s="6">
        <v>0</v>
      </c>
    </row>
    <row r="26" spans="1:7" ht="15.75" customHeight="1">
      <c r="A26" s="3"/>
      <c r="B26" s="30" t="s">
        <v>45</v>
      </c>
      <c r="C26" s="30"/>
      <c r="D26" s="4">
        <f>SUM(H12:H25)</f>
        <v>42708</v>
      </c>
      <c r="E26" s="4">
        <f>SUM(I12:I25)</f>
        <v>43663</v>
      </c>
      <c r="F26" s="4">
        <f t="shared" si="0"/>
        <v>955</v>
      </c>
      <c r="G26" s="4">
        <f t="shared" si="1"/>
        <v>102.23611501358059</v>
      </c>
    </row>
    <row r="27" spans="1:7" ht="15.75" customHeight="1">
      <c r="A27" s="3"/>
      <c r="B27" s="16"/>
      <c r="C27" s="7"/>
      <c r="D27" s="5"/>
      <c r="E27" s="5"/>
      <c r="F27" s="5"/>
      <c r="G27" s="5"/>
    </row>
    <row r="28" spans="1:7" ht="15.75" customHeight="1">
      <c r="A28" s="3"/>
      <c r="B28" s="30" t="s">
        <v>46</v>
      </c>
      <c r="C28" s="30"/>
      <c r="D28" s="4">
        <f>SUM(D26)</f>
        <v>42708</v>
      </c>
      <c r="E28" s="4">
        <f>SUM(E26)</f>
        <v>43663</v>
      </c>
      <c r="F28" s="4">
        <f>E28-D28</f>
        <v>955</v>
      </c>
      <c r="G28" s="4">
        <f>IF(D28=0,0,E28/D28)*100</f>
        <v>102.23611501358059</v>
      </c>
    </row>
    <row r="29" spans="1:7" ht="15.75" customHeight="1">
      <c r="A29" s="3"/>
      <c r="B29" s="16"/>
      <c r="C29" s="7"/>
      <c r="D29" s="5"/>
      <c r="E29" s="5"/>
      <c r="F29" s="5"/>
      <c r="G29" s="5"/>
    </row>
    <row r="30" spans="1:7" ht="15.75" customHeight="1">
      <c r="A30" s="3"/>
      <c r="B30" s="30" t="s">
        <v>47</v>
      </c>
      <c r="C30" s="30"/>
      <c r="D30" s="4">
        <f>SUM(D28)</f>
        <v>42708</v>
      </c>
      <c r="E30" s="4">
        <f>SUM(E28)</f>
        <v>43663</v>
      </c>
      <c r="F30" s="4">
        <f>E30-D30</f>
        <v>955</v>
      </c>
      <c r="G30" s="4">
        <f>IF(D30=0,0,E30/D30)*100</f>
        <v>102.23611501358059</v>
      </c>
    </row>
    <row r="31" spans="1:7" ht="15.75" customHeight="1">
      <c r="A31" s="3"/>
      <c r="B31" s="16"/>
      <c r="C31" s="7"/>
      <c r="D31" s="5"/>
      <c r="E31" s="5"/>
      <c r="F31" s="5"/>
      <c r="G31" s="5"/>
    </row>
    <row r="32" spans="1:7" ht="15.75" customHeight="1">
      <c r="A32" s="3"/>
      <c r="B32" s="30" t="s">
        <v>48</v>
      </c>
      <c r="C32" s="30"/>
      <c r="D32" s="4">
        <f>SUM(D30)</f>
        <v>42708</v>
      </c>
      <c r="E32" s="4">
        <f>SUM(E30)</f>
        <v>43663</v>
      </c>
      <c r="F32" s="4">
        <f>E32-D32</f>
        <v>955</v>
      </c>
      <c r="G32" s="4">
        <f>IF(D32=0,0,E32/D32)*100</f>
        <v>102.23611501358059</v>
      </c>
    </row>
    <row r="33" spans="1:7" ht="16.5" customHeight="1">
      <c r="A33" s="3"/>
      <c r="B33" s="16"/>
      <c r="C33" s="7"/>
      <c r="D33" s="5"/>
      <c r="E33" s="5"/>
      <c r="F33" s="5"/>
      <c r="G33" s="5"/>
    </row>
    <row r="34" spans="1:7" ht="16.5" customHeight="1">
      <c r="A34" s="3"/>
      <c r="B34" s="16"/>
      <c r="C34" s="7"/>
      <c r="D34" s="5"/>
      <c r="E34" s="5"/>
      <c r="F34" s="5"/>
      <c r="G34" s="5"/>
    </row>
    <row r="35" spans="1:7" ht="16.5" customHeight="1">
      <c r="A35" s="3"/>
      <c r="B35" s="27" t="s">
        <v>49</v>
      </c>
      <c r="C35" s="27"/>
      <c r="D35" s="27"/>
      <c r="E35" s="27"/>
      <c r="F35" s="27"/>
      <c r="G35" s="27"/>
    </row>
    <row r="36" spans="1:7" ht="16.5" customHeight="1">
      <c r="A36" s="3"/>
      <c r="B36" s="28" t="s">
        <v>50</v>
      </c>
      <c r="C36" s="28"/>
      <c r="D36" s="28"/>
      <c r="E36" s="28"/>
      <c r="F36" s="28"/>
      <c r="G36" s="28"/>
    </row>
    <row r="37" spans="1:7" ht="16.5" customHeight="1">
      <c r="A37" s="3"/>
      <c r="B37" s="29" t="s">
        <v>51</v>
      </c>
      <c r="C37" s="29"/>
      <c r="D37" s="29"/>
      <c r="E37" s="29"/>
      <c r="F37" s="29"/>
      <c r="G37" s="29"/>
    </row>
    <row r="38" spans="1:7" ht="16.5" customHeight="1">
      <c r="A38" s="3"/>
      <c r="B38" s="21" t="s">
        <v>16</v>
      </c>
      <c r="C38" s="20"/>
      <c r="D38" s="20"/>
      <c r="E38" s="20"/>
      <c r="F38" s="20"/>
      <c r="G38" s="20"/>
    </row>
    <row r="39" spans="1:9" ht="16.5" customHeight="1">
      <c r="A39" s="3"/>
      <c r="B39" s="22" t="s">
        <v>33</v>
      </c>
      <c r="C39" s="17" t="s">
        <v>34</v>
      </c>
      <c r="D39" s="4">
        <v>7600</v>
      </c>
      <c r="E39" s="4">
        <v>8556</v>
      </c>
      <c r="F39" s="4">
        <f>E39-D39</f>
        <v>956</v>
      </c>
      <c r="G39" s="4">
        <f>IF(D39=0,0,E39/D39)*100</f>
        <v>112.57894736842104</v>
      </c>
      <c r="H39" s="6">
        <v>7600</v>
      </c>
      <c r="I39" s="6">
        <v>8556</v>
      </c>
    </row>
    <row r="40" spans="1:9" ht="16.5" customHeight="1">
      <c r="A40" s="3"/>
      <c r="B40" s="22" t="s">
        <v>37</v>
      </c>
      <c r="C40" s="17" t="s">
        <v>38</v>
      </c>
      <c r="D40" s="4">
        <v>7600</v>
      </c>
      <c r="E40" s="4">
        <v>8556</v>
      </c>
      <c r="F40" s="4">
        <f>E40-D40</f>
        <v>956</v>
      </c>
      <c r="G40" s="4">
        <f>IF(D40=0,0,E40/D40)*100</f>
        <v>112.57894736842104</v>
      </c>
      <c r="H40" s="6">
        <v>0</v>
      </c>
      <c r="I40" s="6">
        <v>0</v>
      </c>
    </row>
    <row r="41" spans="1:7" ht="15.75" customHeight="1">
      <c r="A41" s="3"/>
      <c r="B41" s="30" t="s">
        <v>45</v>
      </c>
      <c r="C41" s="30"/>
      <c r="D41" s="4">
        <f>SUM(H39:H40)</f>
        <v>7600</v>
      </c>
      <c r="E41" s="4">
        <f>SUM(I39:I40)</f>
        <v>8556</v>
      </c>
      <c r="F41" s="4">
        <f>E41-D41</f>
        <v>956</v>
      </c>
      <c r="G41" s="4">
        <f>IF(D41=0,0,E41/D41)*100</f>
        <v>112.57894736842104</v>
      </c>
    </row>
    <row r="42" spans="1:7" ht="15.75" customHeight="1">
      <c r="A42" s="3"/>
      <c r="B42" s="16"/>
      <c r="C42" s="7"/>
      <c r="D42" s="5"/>
      <c r="E42" s="5"/>
      <c r="F42" s="5"/>
      <c r="G42" s="5"/>
    </row>
    <row r="43" spans="1:7" ht="15.75" customHeight="1">
      <c r="A43" s="3"/>
      <c r="B43" s="30" t="s">
        <v>52</v>
      </c>
      <c r="C43" s="30"/>
      <c r="D43" s="4">
        <f>SUM(D41)</f>
        <v>7600</v>
      </c>
      <c r="E43" s="4">
        <f>SUM(E41)</f>
        <v>8556</v>
      </c>
      <c r="F43" s="4">
        <f>E43-D43</f>
        <v>956</v>
      </c>
      <c r="G43" s="4">
        <f>IF(D43=0,0,E43/D43)*100</f>
        <v>112.57894736842104</v>
      </c>
    </row>
    <row r="44" spans="1:7" ht="15.75" customHeight="1">
      <c r="A44" s="3"/>
      <c r="B44" s="16"/>
      <c r="C44" s="7"/>
      <c r="D44" s="5"/>
      <c r="E44" s="5"/>
      <c r="F44" s="5"/>
      <c r="G44" s="5"/>
    </row>
    <row r="45" spans="1:7" ht="16.5" customHeight="1">
      <c r="A45" s="3"/>
      <c r="B45" s="29" t="s">
        <v>53</v>
      </c>
      <c r="C45" s="29"/>
      <c r="D45" s="29"/>
      <c r="E45" s="29"/>
      <c r="F45" s="29"/>
      <c r="G45" s="29"/>
    </row>
    <row r="46" spans="1:7" ht="16.5" customHeight="1">
      <c r="A46" s="3"/>
      <c r="B46" s="21" t="s">
        <v>16</v>
      </c>
      <c r="C46" s="20"/>
      <c r="D46" s="20"/>
      <c r="E46" s="20"/>
      <c r="F46" s="20"/>
      <c r="G46" s="20"/>
    </row>
    <row r="47" spans="1:9" ht="16.5" customHeight="1">
      <c r="A47" s="3"/>
      <c r="B47" s="22" t="s">
        <v>33</v>
      </c>
      <c r="C47" s="17" t="s">
        <v>34</v>
      </c>
      <c r="D47" s="4">
        <v>0</v>
      </c>
      <c r="E47" s="4">
        <v>15802</v>
      </c>
      <c r="F47" s="4">
        <f>E47-D47</f>
        <v>15802</v>
      </c>
      <c r="G47" s="4">
        <f>IF(D47=0,0,E47/D47)*100</f>
        <v>0</v>
      </c>
      <c r="H47" s="6">
        <v>0</v>
      </c>
      <c r="I47" s="6">
        <v>15802</v>
      </c>
    </row>
    <row r="48" spans="1:9" ht="16.5" customHeight="1">
      <c r="A48" s="3"/>
      <c r="B48" s="22" t="s">
        <v>41</v>
      </c>
      <c r="C48" s="17" t="s">
        <v>42</v>
      </c>
      <c r="D48" s="4">
        <v>0</v>
      </c>
      <c r="E48" s="4">
        <v>15802</v>
      </c>
      <c r="F48" s="4">
        <f>E48-D48</f>
        <v>15802</v>
      </c>
      <c r="G48" s="4">
        <f>IF(D48=0,0,E48/D48)*100</f>
        <v>0</v>
      </c>
      <c r="H48" s="6">
        <v>0</v>
      </c>
      <c r="I48" s="6">
        <v>0</v>
      </c>
    </row>
    <row r="49" spans="1:7" ht="15.75" customHeight="1">
      <c r="A49" s="3"/>
      <c r="B49" s="30" t="s">
        <v>45</v>
      </c>
      <c r="C49" s="30"/>
      <c r="D49" s="4">
        <f>SUM(H47:H48)</f>
        <v>0</v>
      </c>
      <c r="E49" s="4">
        <f>SUM(I47:I48)</f>
        <v>15802</v>
      </c>
      <c r="F49" s="4">
        <f>E49-D49</f>
        <v>15802</v>
      </c>
      <c r="G49" s="4">
        <f>IF(D49=0,0,E49/D49)*100</f>
        <v>0</v>
      </c>
    </row>
    <row r="50" spans="1:7" ht="15.75" customHeight="1">
      <c r="A50" s="3"/>
      <c r="B50" s="16"/>
      <c r="C50" s="7"/>
      <c r="D50" s="5"/>
      <c r="E50" s="5"/>
      <c r="F50" s="5"/>
      <c r="G50" s="5"/>
    </row>
    <row r="51" spans="1:7" ht="15.75" customHeight="1">
      <c r="A51" s="3"/>
      <c r="B51" s="30" t="s">
        <v>54</v>
      </c>
      <c r="C51" s="30"/>
      <c r="D51" s="4">
        <f>SUM(D49)</f>
        <v>0</v>
      </c>
      <c r="E51" s="4">
        <f>SUM(E49)</f>
        <v>15802</v>
      </c>
      <c r="F51" s="4">
        <f>E51-D51</f>
        <v>15802</v>
      </c>
      <c r="G51" s="4">
        <f>IF(D51=0,0,E51/D51)*100</f>
        <v>0</v>
      </c>
    </row>
    <row r="52" spans="1:7" ht="15.75" customHeight="1">
      <c r="A52" s="3"/>
      <c r="B52" s="16"/>
      <c r="C52" s="7"/>
      <c r="D52" s="5"/>
      <c r="E52" s="5"/>
      <c r="F52" s="5"/>
      <c r="G52" s="5"/>
    </row>
    <row r="53" spans="1:7" ht="15.75" customHeight="1">
      <c r="A53" s="3"/>
      <c r="B53" s="30" t="s">
        <v>55</v>
      </c>
      <c r="C53" s="30"/>
      <c r="D53" s="4">
        <f>SUM(D43,D51)</f>
        <v>7600</v>
      </c>
      <c r="E53" s="4">
        <f>SUM(E43,E51)</f>
        <v>24358</v>
      </c>
      <c r="F53" s="4">
        <f>E53-D53</f>
        <v>16758</v>
      </c>
      <c r="G53" s="4">
        <f>IF(D53=0,0,E53/D53)*100</f>
        <v>320.5</v>
      </c>
    </row>
    <row r="54" spans="1:7" ht="15.75" customHeight="1">
      <c r="A54" s="3"/>
      <c r="B54" s="16"/>
      <c r="C54" s="7"/>
      <c r="D54" s="5"/>
      <c r="E54" s="5"/>
      <c r="F54" s="5"/>
      <c r="G54" s="5"/>
    </row>
    <row r="55" spans="1:7" ht="16.5" customHeight="1">
      <c r="A55" s="3"/>
      <c r="B55" s="28" t="s">
        <v>56</v>
      </c>
      <c r="C55" s="28"/>
      <c r="D55" s="28"/>
      <c r="E55" s="28"/>
      <c r="F55" s="28"/>
      <c r="G55" s="28"/>
    </row>
    <row r="56" spans="1:7" ht="16.5" customHeight="1">
      <c r="A56" s="3"/>
      <c r="B56" s="29" t="s">
        <v>57</v>
      </c>
      <c r="C56" s="29"/>
      <c r="D56" s="29"/>
      <c r="E56" s="29"/>
      <c r="F56" s="29"/>
      <c r="G56" s="29"/>
    </row>
    <row r="57" spans="1:7" ht="16.5" customHeight="1">
      <c r="A57" s="3"/>
      <c r="B57" s="21" t="s">
        <v>16</v>
      </c>
      <c r="C57" s="20"/>
      <c r="D57" s="20"/>
      <c r="E57" s="20"/>
      <c r="F57" s="20"/>
      <c r="G57" s="20"/>
    </row>
    <row r="58" spans="1:9" ht="16.5" customHeight="1">
      <c r="A58" s="3"/>
      <c r="B58" s="22" t="s">
        <v>33</v>
      </c>
      <c r="C58" s="17" t="s">
        <v>34</v>
      </c>
      <c r="D58" s="4">
        <v>1100</v>
      </c>
      <c r="E58" s="4">
        <v>4794</v>
      </c>
      <c r="F58" s="4">
        <f>E58-D58</f>
        <v>3694</v>
      </c>
      <c r="G58" s="4">
        <f>IF(D58=0,0,E58/D58)*100</f>
        <v>435.8181818181818</v>
      </c>
      <c r="H58" s="6">
        <v>1100</v>
      </c>
      <c r="I58" s="6">
        <v>4794</v>
      </c>
    </row>
    <row r="59" spans="1:9" ht="16.5" customHeight="1">
      <c r="A59" s="3"/>
      <c r="B59" s="22" t="s">
        <v>39</v>
      </c>
      <c r="C59" s="17" t="s">
        <v>40</v>
      </c>
      <c r="D59" s="4">
        <v>1100</v>
      </c>
      <c r="E59" s="4">
        <v>4794</v>
      </c>
      <c r="F59" s="4">
        <f>E59-D59</f>
        <v>3694</v>
      </c>
      <c r="G59" s="4">
        <f>IF(D59=0,0,E59/D59)*100</f>
        <v>435.8181818181818</v>
      </c>
      <c r="H59" s="6">
        <v>0</v>
      </c>
      <c r="I59" s="6">
        <v>0</v>
      </c>
    </row>
    <row r="60" spans="1:7" ht="15.75" customHeight="1">
      <c r="A60" s="3"/>
      <c r="B60" s="30" t="s">
        <v>45</v>
      </c>
      <c r="C60" s="30"/>
      <c r="D60" s="4">
        <f>SUM(H58:H59)</f>
        <v>1100</v>
      </c>
      <c r="E60" s="4">
        <f>SUM(I58:I59)</f>
        <v>4794</v>
      </c>
      <c r="F60" s="4">
        <f>E60-D60</f>
        <v>3694</v>
      </c>
      <c r="G60" s="4">
        <f>IF(D60=0,0,E60/D60)*100</f>
        <v>435.8181818181818</v>
      </c>
    </row>
    <row r="61" spans="1:7" ht="15.75" customHeight="1">
      <c r="A61" s="3"/>
      <c r="B61" s="16"/>
      <c r="C61" s="7"/>
      <c r="D61" s="5"/>
      <c r="E61" s="5"/>
      <c r="F61" s="5"/>
      <c r="G61" s="5"/>
    </row>
    <row r="62" spans="1:7" ht="15.75" customHeight="1">
      <c r="A62" s="3"/>
      <c r="B62" s="30" t="s">
        <v>58</v>
      </c>
      <c r="C62" s="30"/>
      <c r="D62" s="4">
        <f>SUM(D60)</f>
        <v>1100</v>
      </c>
      <c r="E62" s="4">
        <f>SUM(E60)</f>
        <v>4794</v>
      </c>
      <c r="F62" s="4">
        <f>E62-D62</f>
        <v>3694</v>
      </c>
      <c r="G62" s="4">
        <f>IF(D62=0,0,E62/D62)*100</f>
        <v>435.8181818181818</v>
      </c>
    </row>
    <row r="63" spans="1:7" ht="15.75" customHeight="1">
      <c r="A63" s="3"/>
      <c r="B63" s="16"/>
      <c r="C63" s="7"/>
      <c r="D63" s="5"/>
      <c r="E63" s="5"/>
      <c r="F63" s="5"/>
      <c r="G63" s="5"/>
    </row>
    <row r="64" spans="1:7" ht="16.5" customHeight="1">
      <c r="A64" s="3"/>
      <c r="B64" s="29" t="s">
        <v>59</v>
      </c>
      <c r="C64" s="29"/>
      <c r="D64" s="29"/>
      <c r="E64" s="29"/>
      <c r="F64" s="29"/>
      <c r="G64" s="29"/>
    </row>
    <row r="65" spans="1:7" ht="16.5" customHeight="1">
      <c r="A65" s="3"/>
      <c r="B65" s="21" t="s">
        <v>16</v>
      </c>
      <c r="C65" s="20"/>
      <c r="D65" s="20"/>
      <c r="E65" s="20"/>
      <c r="F65" s="20"/>
      <c r="G65" s="20"/>
    </row>
    <row r="66" spans="1:9" ht="16.5" customHeight="1">
      <c r="A66" s="3"/>
      <c r="B66" s="22" t="s">
        <v>33</v>
      </c>
      <c r="C66" s="17" t="s">
        <v>34</v>
      </c>
      <c r="D66" s="4">
        <v>46631</v>
      </c>
      <c r="E66" s="4">
        <v>41305</v>
      </c>
      <c r="F66" s="4">
        <f>E66-D66</f>
        <v>-5326</v>
      </c>
      <c r="G66" s="4">
        <f>IF(D66=0,0,E66/D66)*100</f>
        <v>88.57841350174776</v>
      </c>
      <c r="H66" s="6">
        <v>46631</v>
      </c>
      <c r="I66" s="6">
        <v>41305</v>
      </c>
    </row>
    <row r="67" spans="1:9" ht="16.5" customHeight="1">
      <c r="A67" s="3"/>
      <c r="B67" s="22" t="s">
        <v>39</v>
      </c>
      <c r="C67" s="17" t="s">
        <v>40</v>
      </c>
      <c r="D67" s="4">
        <v>46631</v>
      </c>
      <c r="E67" s="4">
        <v>41305</v>
      </c>
      <c r="F67" s="4">
        <f>E67-D67</f>
        <v>-5326</v>
      </c>
      <c r="G67" s="4">
        <f>IF(D67=0,0,E67/D67)*100</f>
        <v>88.57841350174776</v>
      </c>
      <c r="H67" s="6">
        <v>0</v>
      </c>
      <c r="I67" s="6">
        <v>0</v>
      </c>
    </row>
    <row r="68" spans="1:7" ht="15.75" customHeight="1">
      <c r="A68" s="3"/>
      <c r="B68" s="30" t="s">
        <v>45</v>
      </c>
      <c r="C68" s="30"/>
      <c r="D68" s="4">
        <f>SUM(H66:H67)</f>
        <v>46631</v>
      </c>
      <c r="E68" s="4">
        <f>SUM(I66:I67)</f>
        <v>41305</v>
      </c>
      <c r="F68" s="4">
        <f>E68-D68</f>
        <v>-5326</v>
      </c>
      <c r="G68" s="4">
        <f>IF(D68=0,0,E68/D68)*100</f>
        <v>88.57841350174776</v>
      </c>
    </row>
    <row r="69" spans="1:7" ht="15.75" customHeight="1">
      <c r="A69" s="3"/>
      <c r="B69" s="16"/>
      <c r="C69" s="7"/>
      <c r="D69" s="5"/>
      <c r="E69" s="5"/>
      <c r="F69" s="5"/>
      <c r="G69" s="5"/>
    </row>
    <row r="70" spans="1:7" ht="15.75" customHeight="1">
      <c r="A70" s="3"/>
      <c r="B70" s="30" t="s">
        <v>60</v>
      </c>
      <c r="C70" s="30"/>
      <c r="D70" s="4">
        <f>SUM(D68)</f>
        <v>46631</v>
      </c>
      <c r="E70" s="4">
        <f>SUM(E68)</f>
        <v>41305</v>
      </c>
      <c r="F70" s="4">
        <f>E70-D70</f>
        <v>-5326</v>
      </c>
      <c r="G70" s="4">
        <f>IF(D70=0,0,E70/D70)*100</f>
        <v>88.57841350174776</v>
      </c>
    </row>
    <row r="71" spans="1:7" ht="15.75" customHeight="1">
      <c r="A71" s="3"/>
      <c r="B71" s="16"/>
      <c r="C71" s="7"/>
      <c r="D71" s="5"/>
      <c r="E71" s="5"/>
      <c r="F71" s="5"/>
      <c r="G71" s="5"/>
    </row>
    <row r="72" spans="1:7" ht="15.75" customHeight="1">
      <c r="A72" s="3"/>
      <c r="B72" s="30" t="s">
        <v>61</v>
      </c>
      <c r="C72" s="30"/>
      <c r="D72" s="4">
        <f>SUM(D62,D70)</f>
        <v>47731</v>
      </c>
      <c r="E72" s="4">
        <f>SUM(E62,E70)</f>
        <v>46099</v>
      </c>
      <c r="F72" s="4">
        <f>E72-D72</f>
        <v>-1632</v>
      </c>
      <c r="G72" s="4">
        <f>IF(D72=0,0,E72/D72)*100</f>
        <v>96.58083844880686</v>
      </c>
    </row>
    <row r="73" spans="1:7" ht="15.75" customHeight="1">
      <c r="A73" s="3"/>
      <c r="B73" s="16"/>
      <c r="C73" s="7"/>
      <c r="D73" s="5"/>
      <c r="E73" s="5"/>
      <c r="F73" s="5"/>
      <c r="G73" s="5"/>
    </row>
    <row r="74" spans="1:7" ht="15.75" customHeight="1">
      <c r="A74" s="3"/>
      <c r="B74" s="30" t="s">
        <v>62</v>
      </c>
      <c r="C74" s="30"/>
      <c r="D74" s="4">
        <f>SUM(D53,D72)</f>
        <v>55331</v>
      </c>
      <c r="E74" s="4">
        <f>SUM(E53,E72)</f>
        <v>70457</v>
      </c>
      <c r="F74" s="4">
        <f>E74-D74</f>
        <v>15126</v>
      </c>
      <c r="G74" s="4">
        <f>IF(D74=0,0,E74/D74)*100</f>
        <v>127.3372973559126</v>
      </c>
    </row>
    <row r="75" spans="1:7" ht="16.5" customHeight="1">
      <c r="A75" s="3"/>
      <c r="B75" s="16"/>
      <c r="C75" s="7"/>
      <c r="D75" s="5"/>
      <c r="E75" s="5"/>
      <c r="F75" s="5"/>
      <c r="G75" s="5"/>
    </row>
    <row r="76" spans="1:7" ht="16.5" customHeight="1">
      <c r="A76" s="3"/>
      <c r="B76" s="16"/>
      <c r="C76" s="7"/>
      <c r="D76" s="5"/>
      <c r="E76" s="5"/>
      <c r="F76" s="5"/>
      <c r="G76" s="5"/>
    </row>
    <row r="77" spans="1:7" ht="16.5" customHeight="1">
      <c r="A77" s="3"/>
      <c r="B77" s="27" t="s">
        <v>63</v>
      </c>
      <c r="C77" s="27"/>
      <c r="D77" s="27"/>
      <c r="E77" s="27"/>
      <c r="F77" s="27"/>
      <c r="G77" s="27"/>
    </row>
    <row r="78" spans="1:7" ht="16.5" customHeight="1">
      <c r="A78" s="3"/>
      <c r="B78" s="28" t="s">
        <v>64</v>
      </c>
      <c r="C78" s="28"/>
      <c r="D78" s="28"/>
      <c r="E78" s="28"/>
      <c r="F78" s="28"/>
      <c r="G78" s="28"/>
    </row>
    <row r="79" spans="1:7" ht="16.5" customHeight="1">
      <c r="A79" s="3"/>
      <c r="B79" s="29" t="s">
        <v>65</v>
      </c>
      <c r="C79" s="29"/>
      <c r="D79" s="29"/>
      <c r="E79" s="29"/>
      <c r="F79" s="29"/>
      <c r="G79" s="29"/>
    </row>
    <row r="80" spans="1:7" ht="16.5" customHeight="1">
      <c r="A80" s="3"/>
      <c r="B80" s="21" t="s">
        <v>16</v>
      </c>
      <c r="C80" s="20"/>
      <c r="D80" s="20"/>
      <c r="E80" s="20"/>
      <c r="F80" s="20"/>
      <c r="G80" s="20"/>
    </row>
    <row r="81" spans="1:9" ht="16.5" customHeight="1">
      <c r="A81" s="3"/>
      <c r="B81" s="22" t="s">
        <v>33</v>
      </c>
      <c r="C81" s="17" t="s">
        <v>34</v>
      </c>
      <c r="D81" s="4">
        <v>400</v>
      </c>
      <c r="E81" s="4">
        <v>0</v>
      </c>
      <c r="F81" s="4">
        <f>E81-D81</f>
        <v>-400</v>
      </c>
      <c r="G81" s="4">
        <f>IF(D81=0,0,E81/D81)*100</f>
        <v>0</v>
      </c>
      <c r="H81" s="6">
        <v>400</v>
      </c>
      <c r="I81" s="6">
        <v>0</v>
      </c>
    </row>
    <row r="82" spans="1:9" ht="16.5" customHeight="1">
      <c r="A82" s="3"/>
      <c r="B82" s="22" t="s">
        <v>39</v>
      </c>
      <c r="C82" s="17" t="s">
        <v>40</v>
      </c>
      <c r="D82" s="4">
        <v>400</v>
      </c>
      <c r="E82" s="4">
        <v>0</v>
      </c>
      <c r="F82" s="4">
        <f>E82-D82</f>
        <v>-400</v>
      </c>
      <c r="G82" s="4">
        <f>IF(D82=0,0,E82/D82)*100</f>
        <v>0</v>
      </c>
      <c r="H82" s="6">
        <v>0</v>
      </c>
      <c r="I82" s="6">
        <v>0</v>
      </c>
    </row>
    <row r="83" spans="1:7" ht="15.75" customHeight="1">
      <c r="A83" s="3"/>
      <c r="B83" s="30" t="s">
        <v>45</v>
      </c>
      <c r="C83" s="30"/>
      <c r="D83" s="4">
        <f>SUM(H81:H82)</f>
        <v>400</v>
      </c>
      <c r="E83" s="4">
        <f>SUM(I81:I82)</f>
        <v>0</v>
      </c>
      <c r="F83" s="4">
        <f>E83-D83</f>
        <v>-400</v>
      </c>
      <c r="G83" s="4">
        <f>IF(D83=0,0,E83/D83)*100</f>
        <v>0</v>
      </c>
    </row>
    <row r="84" spans="1:7" ht="15.75" customHeight="1">
      <c r="A84" s="3"/>
      <c r="B84" s="16"/>
      <c r="C84" s="7"/>
      <c r="D84" s="5"/>
      <c r="E84" s="5"/>
      <c r="F84" s="5"/>
      <c r="G84" s="5"/>
    </row>
    <row r="85" spans="1:7" ht="15.75" customHeight="1">
      <c r="A85" s="3"/>
      <c r="B85" s="30" t="s">
        <v>66</v>
      </c>
      <c r="C85" s="30"/>
      <c r="D85" s="4">
        <f>SUM(D83)</f>
        <v>400</v>
      </c>
      <c r="E85" s="4">
        <f>SUM(E83)</f>
        <v>0</v>
      </c>
      <c r="F85" s="4">
        <f>E85-D85</f>
        <v>-400</v>
      </c>
      <c r="G85" s="4">
        <f>IF(D85=0,0,E85/D85)*100</f>
        <v>0</v>
      </c>
    </row>
    <row r="86" spans="1:7" ht="15.75" customHeight="1">
      <c r="A86" s="3"/>
      <c r="B86" s="16"/>
      <c r="C86" s="7"/>
      <c r="D86" s="5"/>
      <c r="E86" s="5"/>
      <c r="F86" s="5"/>
      <c r="G86" s="5"/>
    </row>
    <row r="87" spans="1:7" ht="15.75" customHeight="1">
      <c r="A87" s="3"/>
      <c r="B87" s="30" t="s">
        <v>67</v>
      </c>
      <c r="C87" s="30"/>
      <c r="D87" s="4">
        <f>SUM(D85)</f>
        <v>400</v>
      </c>
      <c r="E87" s="4">
        <f>SUM(E85)</f>
        <v>0</v>
      </c>
      <c r="F87" s="4">
        <f>E87-D87</f>
        <v>-400</v>
      </c>
      <c r="G87" s="4">
        <f>IF(D87=0,0,E87/D87)*100</f>
        <v>0</v>
      </c>
    </row>
    <row r="88" spans="1:7" ht="15.75" customHeight="1">
      <c r="A88" s="3"/>
      <c r="B88" s="16"/>
      <c r="C88" s="7"/>
      <c r="D88" s="5"/>
      <c r="E88" s="5"/>
      <c r="F88" s="5"/>
      <c r="G88" s="5"/>
    </row>
    <row r="89" spans="1:7" ht="15.75" customHeight="1">
      <c r="A89" s="3"/>
      <c r="B89" s="30" t="s">
        <v>68</v>
      </c>
      <c r="C89" s="30"/>
      <c r="D89" s="4">
        <f>SUM(D87)</f>
        <v>400</v>
      </c>
      <c r="E89" s="4">
        <f>SUM(E87)</f>
        <v>0</v>
      </c>
      <c r="F89" s="4">
        <f>E89-D89</f>
        <v>-400</v>
      </c>
      <c r="G89" s="4">
        <f>IF(D89=0,0,E89/D89)*100</f>
        <v>0</v>
      </c>
    </row>
    <row r="90" spans="1:7" ht="16.5" customHeight="1" hidden="1">
      <c r="A90" s="3"/>
      <c r="B90" s="16"/>
      <c r="C90" s="7"/>
      <c r="D90" s="5"/>
      <c r="E90" s="5"/>
      <c r="F90" s="5"/>
      <c r="G90" s="5"/>
    </row>
    <row r="91" spans="1:7" ht="16.5" customHeight="1" hidden="1">
      <c r="A91" s="3"/>
      <c r="B91" s="16"/>
      <c r="C91" s="7"/>
      <c r="D91" s="5"/>
      <c r="E91" s="5"/>
      <c r="F91" s="5"/>
      <c r="G91" s="5"/>
    </row>
    <row r="92" spans="1:7" ht="16.5" customHeight="1">
      <c r="A92" s="3"/>
      <c r="B92" s="16"/>
      <c r="C92" s="7"/>
      <c r="D92" s="5"/>
      <c r="E92" s="5"/>
      <c r="F92" s="5"/>
      <c r="G92" s="5"/>
    </row>
    <row r="93" spans="1:7" ht="16.5" customHeight="1">
      <c r="A93" s="3"/>
      <c r="B93" s="18"/>
      <c r="C93" s="7" t="s">
        <v>9</v>
      </c>
      <c r="D93" s="4">
        <f>SUM(D32,D74,D89)</f>
        <v>98439</v>
      </c>
      <c r="E93" s="4">
        <f>SUM(E32,E74,E89)</f>
        <v>114120</v>
      </c>
      <c r="F93" s="4">
        <f>E93-D93</f>
        <v>15681</v>
      </c>
      <c r="G93" s="4">
        <f>IF(D93=0,0,E93/D93)*100</f>
        <v>115.92966202419773</v>
      </c>
    </row>
    <row r="95" ht="23.25">
      <c r="B95" s="23" t="s">
        <v>69</v>
      </c>
    </row>
    <row r="96" spans="2:5" ht="23.25">
      <c r="B96" s="23" t="s">
        <v>70</v>
      </c>
      <c r="E96" s="24">
        <f>5928+77+57</f>
        <v>6062</v>
      </c>
    </row>
  </sheetData>
  <sheetProtection selectLockedCells="1" selectUnlockedCells="1"/>
  <mergeCells count="34">
    <mergeCell ref="B83:C83"/>
    <mergeCell ref="B85:C85"/>
    <mergeCell ref="B87:C87"/>
    <mergeCell ref="B89:C89"/>
    <mergeCell ref="B70:C70"/>
    <mergeCell ref="B72:C72"/>
    <mergeCell ref="B74:C74"/>
    <mergeCell ref="B77:G77"/>
    <mergeCell ref="B78:G78"/>
    <mergeCell ref="B79:G79"/>
    <mergeCell ref="B55:G55"/>
    <mergeCell ref="B56:G56"/>
    <mergeCell ref="B60:C60"/>
    <mergeCell ref="B62:C62"/>
    <mergeCell ref="B64:G64"/>
    <mergeCell ref="B68:C68"/>
    <mergeCell ref="B41:C41"/>
    <mergeCell ref="B43:C43"/>
    <mergeCell ref="B45:G45"/>
    <mergeCell ref="B49:C49"/>
    <mergeCell ref="B51:C51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cp:lastPrinted>2022-02-28T09:08:46Z</cp:lastPrinted>
  <dcterms:modified xsi:type="dcterms:W3CDTF">2022-07-01T10:40:09Z</dcterms:modified>
  <cp:category/>
  <cp:version/>
  <cp:contentType/>
  <cp:contentStatus/>
</cp:coreProperties>
</file>