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<sst xmlns="http://schemas.openxmlformats.org/spreadsheetml/2006/main" count="113" uniqueCount="69">
  <si>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</si>
  <si>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</si>
  <si>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</si>
  <si>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</si>
  <si>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</si>
  <si>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</si>
  <si>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</si>
  <si>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</si>
  <si>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</si>
  <si>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</si>
  <si>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</si>
  <si>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Ветрище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</si>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</sst>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17202</v>
      </c>
      <c r="E12" s="16">
        <v>15272</v>
      </c>
      <c r="F12" s="16">
        <f aca="true" t="shared" si="0" ref="F12:F26">E12-D12</f>
        <v>-1930</v>
      </c>
      <c r="G12" s="16">
        <f aca="true" t="shared" si="1" ref="G12:G26">IF(D12=0,0,E12/D12)*100</f>
        <v>88.78037437507267</v>
      </c>
      <c r="H12" s="1">
        <v>17202</v>
      </c>
      <c r="I12" s="1">
        <v>15272</v>
      </c>
    </row>
    <row r="13" spans="1:9" ht="16.5" customHeight="1">
      <c r="A13" s="4"/>
      <c r="B13" s="21" t="s">
        <v>19</v>
      </c>
      <c r="C13" s="15" t="s">
        <v>20</v>
      </c>
      <c r="D13" s="16">
        <v>17202</v>
      </c>
      <c r="E13" s="16">
        <v>15272</v>
      </c>
      <c r="F13" s="16">
        <f t="shared" si="0"/>
        <v>-1930</v>
      </c>
      <c r="G13" s="16">
        <f t="shared" si="1"/>
        <v>88.78037437507267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375</v>
      </c>
      <c r="F14" s="16">
        <f t="shared" si="0"/>
        <v>375</v>
      </c>
      <c r="G14" s="16">
        <f t="shared" si="1"/>
        <v>0</v>
      </c>
      <c r="H14" s="1">
        <v>0</v>
      </c>
      <c r="I14" s="1">
        <v>375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375</v>
      </c>
      <c r="F15" s="16">
        <f t="shared" si="0"/>
        <v>375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3306</v>
      </c>
      <c r="E16" s="16">
        <v>3007</v>
      </c>
      <c r="F16" s="16">
        <f t="shared" si="0"/>
        <v>-299</v>
      </c>
      <c r="G16" s="16">
        <f t="shared" si="1"/>
        <v>90.95583787053842</v>
      </c>
      <c r="H16" s="1">
        <v>3306</v>
      </c>
      <c r="I16" s="1">
        <v>3007</v>
      </c>
    </row>
    <row r="17" spans="1:9" ht="16.5" customHeight="1">
      <c r="A17" s="4"/>
      <c r="B17" s="21" t="s">
        <v>27</v>
      </c>
      <c r="C17" s="15" t="s">
        <v>28</v>
      </c>
      <c r="D17" s="16">
        <v>3306</v>
      </c>
      <c r="E17" s="16">
        <v>1818</v>
      </c>
      <c r="F17" s="16">
        <f t="shared" si="0"/>
        <v>-1488</v>
      </c>
      <c r="G17" s="16">
        <f t="shared" si="1"/>
        <v>54.99092558983666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751</v>
      </c>
      <c r="F18" s="16">
        <f t="shared" si="0"/>
        <v>751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438</v>
      </c>
      <c r="F19" s="16">
        <f t="shared" si="0"/>
        <v>438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7700</v>
      </c>
      <c r="E20" s="16">
        <v>3432</v>
      </c>
      <c r="F20" s="16">
        <f t="shared" si="0"/>
        <v>-4268</v>
      </c>
      <c r="G20" s="16">
        <f t="shared" si="1"/>
        <v>44.57142857142857</v>
      </c>
      <c r="H20" s="1">
        <v>7700</v>
      </c>
      <c r="I20" s="1">
        <v>3432</v>
      </c>
    </row>
    <row r="21" spans="1:9" ht="16.5" customHeight="1">
      <c r="A21" s="4"/>
      <c r="B21" s="21" t="s">
        <v>35</v>
      </c>
      <c r="C21" s="15" t="s">
        <v>36</v>
      </c>
      <c r="D21" s="16">
        <v>500</v>
      </c>
      <c r="E21" s="16">
        <v>427</v>
      </c>
      <c r="F21" s="16">
        <f t="shared" si="0"/>
        <v>-73</v>
      </c>
      <c r="G21" s="16">
        <f t="shared" si="1"/>
        <v>85.39999999999999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1200</v>
      </c>
      <c r="E22" s="16">
        <v>1384</v>
      </c>
      <c r="F22" s="16">
        <f t="shared" si="0"/>
        <v>184</v>
      </c>
      <c r="G22" s="16">
        <f t="shared" si="1"/>
        <v>115.33333333333333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480</v>
      </c>
      <c r="F23" s="16">
        <f t="shared" si="0"/>
        <v>-1520</v>
      </c>
      <c r="G23" s="16">
        <f t="shared" si="1"/>
        <v>24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3000</v>
      </c>
      <c r="E24" s="16">
        <v>504</v>
      </c>
      <c r="F24" s="16">
        <f t="shared" si="0"/>
        <v>-2496</v>
      </c>
      <c r="G24" s="16">
        <f t="shared" si="1"/>
        <v>16.8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637</v>
      </c>
      <c r="F25" s="16">
        <f t="shared" si="0"/>
        <v>-363</v>
      </c>
      <c r="G25" s="16">
        <f t="shared" si="1"/>
        <v>63.7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28208</v>
      </c>
      <c r="E26" s="16">
        <f>SUM(I12:I25)</f>
        <v>22086</v>
      </c>
      <c r="F26" s="16">
        <f t="shared" si="0"/>
        <v>-6122</v>
      </c>
      <c r="G26" s="16">
        <f t="shared" si="1"/>
        <v>78.29693703913783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28208</v>
      </c>
      <c r="E28" s="16">
        <f>SUM(E26)</f>
        <v>22086</v>
      </c>
      <c r="F28" s="16">
        <f>E28-D28</f>
        <v>-6122</v>
      </c>
      <c r="G28" s="16">
        <f>IF(D28=0,0,E28/D28)*100</f>
        <v>78.29693703913783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28208</v>
      </c>
      <c r="E30" s="16">
        <f>SUM(E28)</f>
        <v>22086</v>
      </c>
      <c r="F30" s="16">
        <f>E30-D30</f>
        <v>-6122</v>
      </c>
      <c r="G30" s="16">
        <f>IF(D30=0,0,E30/D30)*100</f>
        <v>78.29693703913783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28208</v>
      </c>
      <c r="E32" s="16">
        <f>SUM(E30)</f>
        <v>22086</v>
      </c>
      <c r="F32" s="16">
        <f>E32-D32</f>
        <v>-6122</v>
      </c>
      <c r="G32" s="16">
        <f>IF(D32=0,0,E32/D32)*100</f>
        <v>78.29693703913783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3250</v>
      </c>
      <c r="E39" s="16">
        <v>3578</v>
      </c>
      <c r="F39" s="16">
        <f>E39-D39</f>
        <v>328</v>
      </c>
      <c r="G39" s="16">
        <f>IF(D39=0,0,E39/D39)*100</f>
        <v>110.09230769230768</v>
      </c>
      <c r="H39" s="1">
        <v>3250</v>
      </c>
      <c r="I39" s="1">
        <v>3578</v>
      </c>
    </row>
    <row r="40" spans="1:9" ht="16.5" customHeight="1">
      <c r="A40" s="4"/>
      <c r="B40" s="21" t="s">
        <v>37</v>
      </c>
      <c r="C40" s="15" t="s">
        <v>38</v>
      </c>
      <c r="D40" s="16">
        <v>3250</v>
      </c>
      <c r="E40" s="16">
        <v>3578</v>
      </c>
      <c r="F40" s="16">
        <f>E40-D40</f>
        <v>328</v>
      </c>
      <c r="G40" s="16">
        <f>IF(D40=0,0,E40/D40)*100</f>
        <v>110.09230769230768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3250</v>
      </c>
      <c r="E41" s="16">
        <f>SUM(I39:I40)</f>
        <v>3578</v>
      </c>
      <c r="F41" s="16">
        <f>E41-D41</f>
        <v>328</v>
      </c>
      <c r="G41" s="16">
        <f>IF(D41=0,0,E41/D41)*100</f>
        <v>110.09230769230768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3250</v>
      </c>
      <c r="E43" s="16">
        <f>SUM(E41)</f>
        <v>3578</v>
      </c>
      <c r="F43" s="16">
        <f>E43-D43</f>
        <v>328</v>
      </c>
      <c r="G43" s="16">
        <f>IF(D43=0,0,E43/D43)*100</f>
        <v>110.09230769230768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3250</v>
      </c>
      <c r="E45" s="16">
        <f>SUM(E43)</f>
        <v>3578</v>
      </c>
      <c r="F45" s="16">
        <f>E45-D45</f>
        <v>328</v>
      </c>
      <c r="G45" s="16">
        <f>IF(D45=0,0,E45/D45)*100</f>
        <v>110.09230769230768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21</v>
      </c>
      <c r="C50" s="15" t="s">
        <v>22</v>
      </c>
      <c r="D50" s="16">
        <v>0</v>
      </c>
      <c r="E50" s="16">
        <v>1049</v>
      </c>
      <c r="F50" s="16">
        <f aca="true" t="shared" si="2" ref="F50:F61">E50-D50</f>
        <v>1049</v>
      </c>
      <c r="G50" s="16">
        <f aca="true" t="shared" si="3" ref="G50:G61">IF(D50=0,0,E50/D50)*100</f>
        <v>0</v>
      </c>
      <c r="H50" s="1">
        <v>0</v>
      </c>
      <c r="I50" s="1">
        <v>1049</v>
      </c>
    </row>
    <row r="51" spans="1:9" ht="16.5" customHeight="1">
      <c r="A51" s="4"/>
      <c r="B51" s="21" t="s">
        <v>56</v>
      </c>
      <c r="C51" s="15" t="s">
        <v>57</v>
      </c>
      <c r="D51" s="16">
        <v>0</v>
      </c>
      <c r="E51" s="16">
        <v>1049</v>
      </c>
      <c r="F51" s="16">
        <f t="shared" si="2"/>
        <v>1049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0</v>
      </c>
      <c r="E52" s="16">
        <v>125</v>
      </c>
      <c r="F52" s="16">
        <f t="shared" si="2"/>
        <v>125</v>
      </c>
      <c r="G52" s="16">
        <f t="shared" si="3"/>
        <v>0</v>
      </c>
      <c r="H52" s="1">
        <v>0</v>
      </c>
      <c r="I52" s="1">
        <v>125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65</v>
      </c>
      <c r="F53" s="16">
        <f t="shared" si="2"/>
        <v>65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38</v>
      </c>
      <c r="F54" s="16">
        <f t="shared" si="2"/>
        <v>38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22</v>
      </c>
      <c r="F55" s="16">
        <f t="shared" si="2"/>
        <v>22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5000</v>
      </c>
      <c r="E56" s="16">
        <v>3262</v>
      </c>
      <c r="F56" s="16">
        <f t="shared" si="2"/>
        <v>-1738</v>
      </c>
      <c r="G56" s="16">
        <f t="shared" si="3"/>
        <v>65.24</v>
      </c>
      <c r="H56" s="1">
        <v>5000</v>
      </c>
      <c r="I56" s="1">
        <v>3262</v>
      </c>
    </row>
    <row r="57" spans="1:9" ht="16.5" customHeight="1">
      <c r="A57" s="4"/>
      <c r="B57" s="21" t="s">
        <v>35</v>
      </c>
      <c r="C57" s="15" t="s">
        <v>36</v>
      </c>
      <c r="D57" s="16">
        <v>0</v>
      </c>
      <c r="E57" s="16">
        <v>2765</v>
      </c>
      <c r="F57" s="16">
        <f t="shared" si="2"/>
        <v>2765</v>
      </c>
      <c r="G57" s="16">
        <f t="shared" si="3"/>
        <v>0</v>
      </c>
      <c r="H57" s="1">
        <v>0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0</v>
      </c>
      <c r="E58" s="16">
        <v>252</v>
      </c>
      <c r="F58" s="16">
        <f t="shared" si="2"/>
        <v>252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5000</v>
      </c>
      <c r="E59" s="16">
        <v>238</v>
      </c>
      <c r="F59" s="16">
        <f t="shared" si="2"/>
        <v>-4762</v>
      </c>
      <c r="G59" s="16">
        <f t="shared" si="3"/>
        <v>4.760000000000001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0</v>
      </c>
      <c r="E60" s="16">
        <v>7</v>
      </c>
      <c r="F60" s="16">
        <f t="shared" si="2"/>
        <v>7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45</v>
      </c>
      <c r="C61" s="27"/>
      <c r="D61" s="16">
        <f>SUM(H50:H60)</f>
        <v>5000</v>
      </c>
      <c r="E61" s="16">
        <f>SUM(I50:I60)</f>
        <v>4436</v>
      </c>
      <c r="F61" s="16">
        <f t="shared" si="2"/>
        <v>-564</v>
      </c>
      <c r="G61" s="16">
        <f t="shared" si="3"/>
        <v>88.72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58</v>
      </c>
      <c r="C63" s="27"/>
      <c r="D63" s="16">
        <f>SUM(D61)</f>
        <v>5000</v>
      </c>
      <c r="E63" s="16">
        <f>SUM(E61)</f>
        <v>4436</v>
      </c>
      <c r="F63" s="16">
        <f>E63-D63</f>
        <v>-564</v>
      </c>
      <c r="G63" s="16">
        <f>IF(D63=0,0,E63/D63)*100</f>
        <v>88.72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59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33</v>
      </c>
      <c r="C67" s="15" t="s">
        <v>34</v>
      </c>
      <c r="D67" s="16">
        <v>25000</v>
      </c>
      <c r="E67" s="16">
        <v>13662</v>
      </c>
      <c r="F67" s="16">
        <f>E67-D67</f>
        <v>-11338</v>
      </c>
      <c r="G67" s="16">
        <f>IF(D67=0,0,E67/D67)*100</f>
        <v>54.647999999999996</v>
      </c>
      <c r="H67" s="1">
        <v>25000</v>
      </c>
      <c r="I67" s="1">
        <v>13662</v>
      </c>
    </row>
    <row r="68" spans="1:9" ht="16.5" customHeight="1">
      <c r="A68" s="4"/>
      <c r="B68" s="21" t="s">
        <v>35</v>
      </c>
      <c r="C68" s="15" t="s">
        <v>36</v>
      </c>
      <c r="D68" s="16">
        <v>0</v>
      </c>
      <c r="E68" s="16">
        <v>6198</v>
      </c>
      <c r="F68" s="16">
        <f>E68-D68</f>
        <v>6198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39</v>
      </c>
      <c r="C69" s="15" t="s">
        <v>40</v>
      </c>
      <c r="D69" s="16">
        <v>25000</v>
      </c>
      <c r="E69" s="16">
        <v>7464</v>
      </c>
      <c r="F69" s="16">
        <f>E69-D69</f>
        <v>-17536</v>
      </c>
      <c r="G69" s="16">
        <f>IF(D69=0,0,E69/D69)*100</f>
        <v>29.855999999999998</v>
      </c>
      <c r="H69" s="1">
        <v>0</v>
      </c>
      <c r="I69" s="1">
        <v>0</v>
      </c>
    </row>
    <row r="70" spans="1:7" ht="15.75" customHeight="1">
      <c r="A70" s="4"/>
      <c r="B70" s="27" t="s">
        <v>45</v>
      </c>
      <c r="C70" s="27"/>
      <c r="D70" s="16">
        <f>SUM(H67:H69)</f>
        <v>25000</v>
      </c>
      <c r="E70" s="16">
        <f>SUM(I67:I69)</f>
        <v>13662</v>
      </c>
      <c r="F70" s="16">
        <f>E70-D70</f>
        <v>-11338</v>
      </c>
      <c r="G70" s="16">
        <f>IF(D70=0,0,E70/D70)*100</f>
        <v>54.647999999999996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60</v>
      </c>
      <c r="C72" s="27"/>
      <c r="D72" s="16">
        <f>SUM(D70)</f>
        <v>25000</v>
      </c>
      <c r="E72" s="16">
        <f>SUM(E70)</f>
        <v>13662</v>
      </c>
      <c r="F72" s="16">
        <f>E72-D72</f>
        <v>-11338</v>
      </c>
      <c r="G72" s="16">
        <f>IF(D72=0,0,E72/D72)*100</f>
        <v>54.647999999999996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61</v>
      </c>
      <c r="C74" s="27"/>
      <c r="D74" s="16">
        <f>SUM(D63,D72)</f>
        <v>30000</v>
      </c>
      <c r="E74" s="16">
        <f>SUM(E63,E72)</f>
        <v>18098</v>
      </c>
      <c r="F74" s="16">
        <f>E74-D74</f>
        <v>-11902</v>
      </c>
      <c r="G74" s="16">
        <f>IF(D74=0,0,E74/D74)*100</f>
        <v>60.32666666666666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62</v>
      </c>
      <c r="C76" s="27"/>
      <c r="D76" s="16">
        <f>SUM(D45,D74)</f>
        <v>33250</v>
      </c>
      <c r="E76" s="16">
        <f>SUM(E45,E74)</f>
        <v>21676</v>
      </c>
      <c r="F76" s="16">
        <f>E76-D76</f>
        <v>-11574</v>
      </c>
      <c r="G76" s="16">
        <f>IF(D76=0,0,E76/D76)*100</f>
        <v>65.19097744360903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63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64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65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33</v>
      </c>
      <c r="C83" s="15" t="s">
        <v>34</v>
      </c>
      <c r="D83" s="16">
        <v>2000</v>
      </c>
      <c r="E83" s="16">
        <v>1100</v>
      </c>
      <c r="F83" s="16">
        <f>E83-D83</f>
        <v>-900</v>
      </c>
      <c r="G83" s="16">
        <f>IF(D83=0,0,E83/D83)*100</f>
        <v>55.00000000000001</v>
      </c>
      <c r="H83" s="1">
        <v>2000</v>
      </c>
      <c r="I83" s="1">
        <v>1100</v>
      </c>
    </row>
    <row r="84" spans="1:9" ht="16.5" customHeight="1">
      <c r="A84" s="4"/>
      <c r="B84" s="21" t="s">
        <v>35</v>
      </c>
      <c r="C84" s="15" t="s">
        <v>36</v>
      </c>
      <c r="D84" s="16">
        <v>0</v>
      </c>
      <c r="E84" s="16">
        <v>1100</v>
      </c>
      <c r="F84" s="16">
        <f>E84-D84</f>
        <v>1100</v>
      </c>
      <c r="G84" s="16">
        <f>IF(D84=0,0,E84/D84)*100</f>
        <v>0</v>
      </c>
      <c r="H84" s="1">
        <v>0</v>
      </c>
      <c r="I84" s="1">
        <v>0</v>
      </c>
    </row>
    <row r="85" spans="1:9" ht="16.5" customHeight="1">
      <c r="A85" s="4"/>
      <c r="B85" s="21" t="s">
        <v>39</v>
      </c>
      <c r="C85" s="15" t="s">
        <v>40</v>
      </c>
      <c r="D85" s="16">
        <v>2000</v>
      </c>
      <c r="E85" s="16">
        <v>0</v>
      </c>
      <c r="F85" s="16">
        <f>E85-D85</f>
        <v>-2000</v>
      </c>
      <c r="G85" s="16">
        <f>IF(D85=0,0,E85/D85)*100</f>
        <v>0</v>
      </c>
      <c r="H85" s="1">
        <v>0</v>
      </c>
      <c r="I85" s="1">
        <v>0</v>
      </c>
    </row>
    <row r="86" spans="1:7" ht="15.75" customHeight="1">
      <c r="A86" s="4"/>
      <c r="B86" s="27" t="s">
        <v>45</v>
      </c>
      <c r="C86" s="27"/>
      <c r="D86" s="16">
        <f>SUM(H83:H85)</f>
        <v>2000</v>
      </c>
      <c r="E86" s="16">
        <f>SUM(I83:I85)</f>
        <v>1100</v>
      </c>
      <c r="F86" s="16">
        <f>E86-D86</f>
        <v>-900</v>
      </c>
      <c r="G86" s="16">
        <f>IF(D86=0,0,E86/D86)*100</f>
        <v>55.00000000000001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66</v>
      </c>
      <c r="C88" s="27"/>
      <c r="D88" s="16">
        <f>SUM(D86)</f>
        <v>2000</v>
      </c>
      <c r="E88" s="16">
        <f>SUM(E86)</f>
        <v>1100</v>
      </c>
      <c r="F88" s="16">
        <f>E88-D88</f>
        <v>-900</v>
      </c>
      <c r="G88" s="16">
        <f>IF(D88=0,0,E88/D88)*100</f>
        <v>55.00000000000001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67</v>
      </c>
      <c r="C90" s="27"/>
      <c r="D90" s="16">
        <f>SUM(D88)</f>
        <v>2000</v>
      </c>
      <c r="E90" s="16">
        <f>SUM(E88)</f>
        <v>1100</v>
      </c>
      <c r="F90" s="16">
        <f>E90-D90</f>
        <v>-900</v>
      </c>
      <c r="G90" s="16">
        <f>IF(D90=0,0,E90/D90)*100</f>
        <v>55.00000000000001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68</v>
      </c>
      <c r="C92" s="27"/>
      <c r="D92" s="16">
        <f>SUM(D90)</f>
        <v>2000</v>
      </c>
      <c r="E92" s="16">
        <f>SUM(E90)</f>
        <v>1100</v>
      </c>
      <c r="F92" s="16">
        <f>E92-D92</f>
        <v>-900</v>
      </c>
      <c r="G92" s="16">
        <f>IF(D92=0,0,E92/D92)*100</f>
        <v>55.00000000000001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SUM(D32,D76,D92)</f>
        <v>63458</v>
      </c>
      <c r="E96" s="16">
        <f>SUM(E32,E76,E92)</f>
        <v>44862</v>
      </c>
      <c r="F96" s="16">
        <f>E96-D96</f>
        <v>-18596</v>
      </c>
      <c r="G96" s="16">
        <f>IF(D96=0,0,E96/D96)*100</f>
        <v>70.69557817769233</v>
      </c>
    </row>
  </sheetData>
  <sheetProtection selectLockedCells="1" selectUnlockedCells="1"/>
  <mergeCells count="31">
    <mergeCell ref="B92:C92"/>
    <mergeCell ref="B79:G79"/>
    <mergeCell ref="B80:G80"/>
    <mergeCell ref="B81:G81"/>
    <mergeCell ref="B86:C86"/>
    <mergeCell ref="B88:C88"/>
    <mergeCell ref="B90:C90"/>
    <mergeCell ref="B63:C63"/>
    <mergeCell ref="B65:G65"/>
    <mergeCell ref="B70:C70"/>
    <mergeCell ref="B72:C72"/>
    <mergeCell ref="B74:C74"/>
    <mergeCell ref="B76:C76"/>
    <mergeCell ref="B41:C41"/>
    <mergeCell ref="B43:C43"/>
    <mergeCell ref="B45:C45"/>
    <mergeCell ref="B47:G47"/>
    <mergeCell ref="B48:G48"/>
    <mergeCell ref="B61:C6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2022-10-19T11:36:18Z</dcterms:modified>
  <cp:category/>
  <cp:version/>
  <cp:contentType/>
  <cp:contentStatus/>
</cp:coreProperties>
</file>