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<sst xmlns="http://schemas.openxmlformats.org/spreadsheetml/2006/main" count="111" uniqueCount="71">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</sst>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31073</v>
      </c>
      <c r="E12" s="16">
        <v>25465</v>
      </c>
      <c r="F12" s="16">
        <f aca="true" t="shared" si="0" ref="F12:F27">E12-D12</f>
        <v>-5608</v>
      </c>
      <c r="G12" s="16">
        <f aca="true" t="shared" si="1" ref="G12:G27">IF(D12=0,0,E12/D12)*100</f>
        <v>81.95217713127153</v>
      </c>
      <c r="H12" s="1">
        <v>31073</v>
      </c>
      <c r="I12" s="1">
        <v>25465</v>
      </c>
    </row>
    <row r="13" spans="1:9" ht="16.5" customHeight="1">
      <c r="A13" s="4"/>
      <c r="B13" s="21" t="s">
        <v>19</v>
      </c>
      <c r="C13" s="15" t="s">
        <v>20</v>
      </c>
      <c r="D13" s="16">
        <v>31073</v>
      </c>
      <c r="E13" s="16">
        <v>25465</v>
      </c>
      <c r="F13" s="16">
        <f t="shared" si="0"/>
        <v>-5608</v>
      </c>
      <c r="G13" s="16">
        <f t="shared" si="1"/>
        <v>81.95217713127153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863</v>
      </c>
      <c r="F14" s="16">
        <f t="shared" si="0"/>
        <v>863</v>
      </c>
      <c r="G14" s="16">
        <f t="shared" si="1"/>
        <v>0</v>
      </c>
      <c r="H14" s="1">
        <v>0</v>
      </c>
      <c r="I14" s="1">
        <v>863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518</v>
      </c>
      <c r="F15" s="16">
        <f t="shared" si="0"/>
        <v>518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345</v>
      </c>
      <c r="F16" s="16">
        <f t="shared" si="0"/>
        <v>345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5972</v>
      </c>
      <c r="E17" s="16">
        <v>5098</v>
      </c>
      <c r="F17" s="16">
        <f t="shared" si="0"/>
        <v>-874</v>
      </c>
      <c r="G17" s="16">
        <f t="shared" si="1"/>
        <v>85.36503683858004</v>
      </c>
      <c r="H17" s="1">
        <v>5972</v>
      </c>
      <c r="I17" s="1">
        <v>5098</v>
      </c>
    </row>
    <row r="18" spans="1:9" ht="16.5" customHeight="1">
      <c r="A18" s="4"/>
      <c r="B18" s="21" t="s">
        <v>29</v>
      </c>
      <c r="C18" s="15" t="s">
        <v>30</v>
      </c>
      <c r="D18" s="16">
        <v>5972</v>
      </c>
      <c r="E18" s="16">
        <v>3059</v>
      </c>
      <c r="F18" s="16">
        <f t="shared" si="0"/>
        <v>-2913</v>
      </c>
      <c r="G18" s="16">
        <f t="shared" si="1"/>
        <v>51.22237106496986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1302</v>
      </c>
      <c r="F19" s="16">
        <f t="shared" si="0"/>
        <v>1302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737</v>
      </c>
      <c r="F20" s="16">
        <f t="shared" si="0"/>
        <v>737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13080</v>
      </c>
      <c r="E21" s="16">
        <v>2020</v>
      </c>
      <c r="F21" s="16">
        <f t="shared" si="0"/>
        <v>-11060</v>
      </c>
      <c r="G21" s="16">
        <f t="shared" si="1"/>
        <v>15.443425076452598</v>
      </c>
      <c r="H21" s="1">
        <v>13080</v>
      </c>
      <c r="I21" s="1">
        <v>2020</v>
      </c>
    </row>
    <row r="22" spans="1:9" ht="16.5" customHeight="1">
      <c r="A22" s="4"/>
      <c r="B22" s="21" t="s">
        <v>37</v>
      </c>
      <c r="C22" s="15" t="s">
        <v>38</v>
      </c>
      <c r="D22" s="16">
        <v>220</v>
      </c>
      <c r="E22" s="16">
        <v>301</v>
      </c>
      <c r="F22" s="16">
        <f t="shared" si="0"/>
        <v>81</v>
      </c>
      <c r="G22" s="16">
        <f t="shared" si="1"/>
        <v>136.8181818181818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1540</v>
      </c>
      <c r="E23" s="16">
        <v>973</v>
      </c>
      <c r="F23" s="16">
        <f t="shared" si="0"/>
        <v>-567</v>
      </c>
      <c r="G23" s="16">
        <f t="shared" si="1"/>
        <v>63.18181818181819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880</v>
      </c>
      <c r="E24" s="16">
        <v>746</v>
      </c>
      <c r="F24" s="16">
        <f t="shared" si="0"/>
        <v>-134</v>
      </c>
      <c r="G24" s="16">
        <f t="shared" si="1"/>
        <v>84.77272727272728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10000</v>
      </c>
      <c r="E25" s="16">
        <v>0</v>
      </c>
      <c r="F25" s="16">
        <f t="shared" si="0"/>
        <v>-10000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440</v>
      </c>
      <c r="E26" s="16">
        <v>0</v>
      </c>
      <c r="F26" s="16">
        <f t="shared" si="0"/>
        <v>-440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50125</v>
      </c>
      <c r="E27" s="16">
        <f>SUM(I12:I26)</f>
        <v>33446</v>
      </c>
      <c r="F27" s="16">
        <f t="shared" si="0"/>
        <v>-16679</v>
      </c>
      <c r="G27" s="16">
        <f t="shared" si="1"/>
        <v>66.72518703241896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50125</v>
      </c>
      <c r="E29" s="16">
        <f>SUM(E27)</f>
        <v>33446</v>
      </c>
      <c r="F29" s="16">
        <f>E29-D29</f>
        <v>-16679</v>
      </c>
      <c r="G29" s="16">
        <f>IF(D29=0,0,E29/D29)*100</f>
        <v>66.72518703241896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50125</v>
      </c>
      <c r="E31" s="16">
        <f>SUM(E29)</f>
        <v>33446</v>
      </c>
      <c r="F31" s="16">
        <f>E31-D31</f>
        <v>-16679</v>
      </c>
      <c r="G31" s="16">
        <f>IF(D31=0,0,E31/D31)*100</f>
        <v>66.72518703241896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50125</v>
      </c>
      <c r="E33" s="16">
        <f>SUM(E31)</f>
        <v>33446</v>
      </c>
      <c r="F33" s="16">
        <f>E33-D33</f>
        <v>-16679</v>
      </c>
      <c r="G33" s="16">
        <f>IF(D33=0,0,E33/D33)*100</f>
        <v>66.72518703241896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5720</v>
      </c>
      <c r="E40" s="16">
        <v>6372</v>
      </c>
      <c r="F40" s="16">
        <f>E40-D40</f>
        <v>652</v>
      </c>
      <c r="G40" s="16">
        <f>IF(D40=0,0,E40/D40)*100</f>
        <v>111.3986013986014</v>
      </c>
      <c r="H40" s="1">
        <v>5720</v>
      </c>
      <c r="I40" s="1">
        <v>6372</v>
      </c>
    </row>
    <row r="41" spans="1:9" ht="16.5" customHeight="1">
      <c r="A41" s="4"/>
      <c r="B41" s="21" t="s">
        <v>39</v>
      </c>
      <c r="C41" s="15" t="s">
        <v>40</v>
      </c>
      <c r="D41" s="16">
        <v>5720</v>
      </c>
      <c r="E41" s="16">
        <v>6372</v>
      </c>
      <c r="F41" s="16">
        <f>E41-D41</f>
        <v>652</v>
      </c>
      <c r="G41" s="16">
        <f>IF(D41=0,0,E41/D41)*100</f>
        <v>111.3986013986014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5720</v>
      </c>
      <c r="E42" s="16">
        <f>SUM(I40:I41)</f>
        <v>6372</v>
      </c>
      <c r="F42" s="16">
        <f>E42-D42</f>
        <v>652</v>
      </c>
      <c r="G42" s="16">
        <f>IF(D42=0,0,E42/D42)*100</f>
        <v>111.3986013986014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5720</v>
      </c>
      <c r="E44" s="16">
        <f>SUM(E42)</f>
        <v>6372</v>
      </c>
      <c r="F44" s="16">
        <f>E44-D44</f>
        <v>652</v>
      </c>
      <c r="G44" s="16">
        <f>IF(D44=0,0,E44/D44)*100</f>
        <v>111.3986013986014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5720</v>
      </c>
      <c r="E46" s="16">
        <f>SUM(E44)</f>
        <v>6372</v>
      </c>
      <c r="F46" s="16">
        <f>E46-D46</f>
        <v>652</v>
      </c>
      <c r="G46" s="16">
        <f>IF(D46=0,0,E46/D46)*100</f>
        <v>111.3986013986014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4124</v>
      </c>
      <c r="F51" s="16">
        <f aca="true" t="shared" si="2" ref="F51:F61">E51-D51</f>
        <v>4124</v>
      </c>
      <c r="G51" s="16">
        <f aca="true" t="shared" si="3" ref="G51:G61">IF(D51=0,0,E51/D51)*100</f>
        <v>0</v>
      </c>
      <c r="H51" s="1">
        <v>0</v>
      </c>
      <c r="I51" s="1">
        <v>4124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4124</v>
      </c>
      <c r="F52" s="16">
        <f t="shared" si="2"/>
        <v>4124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225</v>
      </c>
      <c r="F53" s="16">
        <f t="shared" si="2"/>
        <v>225</v>
      </c>
      <c r="G53" s="16">
        <f t="shared" si="3"/>
        <v>0</v>
      </c>
      <c r="H53" s="1">
        <v>0</v>
      </c>
      <c r="I53" s="1">
        <v>225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117</v>
      </c>
      <c r="F54" s="16">
        <f t="shared" si="2"/>
        <v>117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68</v>
      </c>
      <c r="F55" s="16">
        <f t="shared" si="2"/>
        <v>68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0</v>
      </c>
      <c r="E56" s="16">
        <v>40</v>
      </c>
      <c r="F56" s="16">
        <f t="shared" si="2"/>
        <v>40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5005</v>
      </c>
      <c r="E57" s="16">
        <v>555</v>
      </c>
      <c r="F57" s="16">
        <f t="shared" si="2"/>
        <v>-4450</v>
      </c>
      <c r="G57" s="16">
        <f t="shared" si="3"/>
        <v>11.08891108891109</v>
      </c>
      <c r="H57" s="1">
        <v>5005</v>
      </c>
      <c r="I57" s="1">
        <v>555</v>
      </c>
    </row>
    <row r="58" spans="1:9" ht="16.5" customHeight="1">
      <c r="A58" s="4"/>
      <c r="B58" s="21" t="s">
        <v>37</v>
      </c>
      <c r="C58" s="15" t="s">
        <v>38</v>
      </c>
      <c r="D58" s="16">
        <v>0</v>
      </c>
      <c r="E58" s="16">
        <v>484</v>
      </c>
      <c r="F58" s="16">
        <f t="shared" si="2"/>
        <v>484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5005</v>
      </c>
      <c r="E59" s="16">
        <v>42</v>
      </c>
      <c r="F59" s="16">
        <f t="shared" si="2"/>
        <v>-4963</v>
      </c>
      <c r="G59" s="16">
        <f t="shared" si="3"/>
        <v>0.8391608391608392</v>
      </c>
      <c r="H59" s="1">
        <v>0</v>
      </c>
      <c r="I59" s="1">
        <v>0</v>
      </c>
    </row>
    <row r="60" spans="1:9" ht="16.5" customHeight="1">
      <c r="A60" s="4"/>
      <c r="B60" s="21" t="s">
        <v>43</v>
      </c>
      <c r="C60" s="15" t="s">
        <v>44</v>
      </c>
      <c r="D60" s="16">
        <v>0</v>
      </c>
      <c r="E60" s="16">
        <v>29</v>
      </c>
      <c r="F60" s="16">
        <f t="shared" si="2"/>
        <v>29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5005</v>
      </c>
      <c r="E61" s="16">
        <f>SUM(I51:I60)</f>
        <v>4904</v>
      </c>
      <c r="F61" s="16">
        <f t="shared" si="2"/>
        <v>-101</v>
      </c>
      <c r="G61" s="16">
        <f t="shared" si="3"/>
        <v>97.98201798201798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5005</v>
      </c>
      <c r="E63" s="16">
        <f>SUM(E61)</f>
        <v>4904</v>
      </c>
      <c r="F63" s="16">
        <f>E63-D63</f>
        <v>-101</v>
      </c>
      <c r="G63" s="16">
        <f>IF(D63=0,0,E63/D63)*100</f>
        <v>97.98201798201798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30496</v>
      </c>
      <c r="E67" s="16">
        <v>23209</v>
      </c>
      <c r="F67" s="16">
        <f>E67-D67</f>
        <v>-7287</v>
      </c>
      <c r="G67" s="16">
        <f>IF(D67=0,0,E67/D67)*100</f>
        <v>76.10506295907659</v>
      </c>
      <c r="H67" s="1">
        <v>30496</v>
      </c>
      <c r="I67" s="1">
        <v>23209</v>
      </c>
    </row>
    <row r="68" spans="1:9" ht="16.5" customHeight="1">
      <c r="A68" s="4"/>
      <c r="B68" s="21" t="s">
        <v>37</v>
      </c>
      <c r="C68" s="15" t="s">
        <v>38</v>
      </c>
      <c r="D68" s="16">
        <v>0</v>
      </c>
      <c r="E68" s="16">
        <v>6198</v>
      </c>
      <c r="F68" s="16">
        <f>E68-D68</f>
        <v>6198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30496</v>
      </c>
      <c r="E69" s="16">
        <v>17011</v>
      </c>
      <c r="F69" s="16">
        <f>E69-D69</f>
        <v>-13485</v>
      </c>
      <c r="G69" s="16">
        <f>IF(D69=0,0,E69/D69)*100</f>
        <v>55.78108604407135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30496</v>
      </c>
      <c r="E70" s="16">
        <f>SUM(I67:I69)</f>
        <v>23209</v>
      </c>
      <c r="F70" s="16">
        <f>E70-D70</f>
        <v>-7287</v>
      </c>
      <c r="G70" s="16">
        <f>IF(D70=0,0,E70/D70)*100</f>
        <v>76.10506295907659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30496</v>
      </c>
      <c r="E72" s="16">
        <f>SUM(E70)</f>
        <v>23209</v>
      </c>
      <c r="F72" s="16">
        <f>E72-D72</f>
        <v>-7287</v>
      </c>
      <c r="G72" s="16">
        <f>IF(D72=0,0,E72/D72)*100</f>
        <v>76.10506295907659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35501</v>
      </c>
      <c r="E74" s="16">
        <f>SUM(E63,E72)</f>
        <v>28113</v>
      </c>
      <c r="F74" s="16">
        <f>E74-D74</f>
        <v>-7388</v>
      </c>
      <c r="G74" s="16">
        <f>IF(D74=0,0,E74/D74)*100</f>
        <v>79.18931861074337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41221</v>
      </c>
      <c r="E76" s="16">
        <f>SUM(E46,E74)</f>
        <v>34485</v>
      </c>
      <c r="F76" s="16">
        <f>E76-D76</f>
        <v>-6736</v>
      </c>
      <c r="G76" s="16">
        <f>IF(D76=0,0,E76/D76)*100</f>
        <v>83.65881468183693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1650</v>
      </c>
      <c r="E83" s="16">
        <v>189</v>
      </c>
      <c r="F83" s="16">
        <f>E83-D83</f>
        <v>-1461</v>
      </c>
      <c r="G83" s="16">
        <f>IF(D83=0,0,E83/D83)*100</f>
        <v>11.454545454545455</v>
      </c>
      <c r="H83" s="1">
        <v>1650</v>
      </c>
      <c r="I83" s="1">
        <v>189</v>
      </c>
    </row>
    <row r="84" spans="1:9" ht="16.5" customHeight="1">
      <c r="A84" s="4"/>
      <c r="B84" s="21" t="s">
        <v>41</v>
      </c>
      <c r="C84" s="15" t="s">
        <v>42</v>
      </c>
      <c r="D84" s="16">
        <v>1650</v>
      </c>
      <c r="E84" s="16">
        <v>189</v>
      </c>
      <c r="F84" s="16">
        <f>E84-D84</f>
        <v>-1461</v>
      </c>
      <c r="G84" s="16">
        <f>IF(D84=0,0,E84/D84)*100</f>
        <v>11.454545454545455</v>
      </c>
      <c r="H84" s="1">
        <v>0</v>
      </c>
      <c r="I84" s="1">
        <v>0</v>
      </c>
    </row>
    <row r="85" spans="1:7" ht="15.75" customHeight="1">
      <c r="A85" s="4"/>
      <c r="B85" s="27" t="s">
        <v>47</v>
      </c>
      <c r="C85" s="27"/>
      <c r="D85" s="16">
        <f>SUM(H83:H84)</f>
        <v>1650</v>
      </c>
      <c r="E85" s="16">
        <f>SUM(I83:I84)</f>
        <v>189</v>
      </c>
      <c r="F85" s="16">
        <f>E85-D85</f>
        <v>-1461</v>
      </c>
      <c r="G85" s="16">
        <f>IF(D85=0,0,E85/D85)*100</f>
        <v>11.454545454545455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68</v>
      </c>
      <c r="C87" s="27"/>
      <c r="D87" s="16">
        <f>SUM(D85)</f>
        <v>1650</v>
      </c>
      <c r="E87" s="16">
        <f>SUM(E85)</f>
        <v>189</v>
      </c>
      <c r="F87" s="16">
        <f>E87-D87</f>
        <v>-1461</v>
      </c>
      <c r="G87" s="16">
        <f>IF(D87=0,0,E87/D87)*100</f>
        <v>11.454545454545455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69</v>
      </c>
      <c r="C89" s="27"/>
      <c r="D89" s="16">
        <f>SUM(D87)</f>
        <v>1650</v>
      </c>
      <c r="E89" s="16">
        <f>SUM(E87)</f>
        <v>189</v>
      </c>
      <c r="F89" s="16">
        <f>E89-D89</f>
        <v>-1461</v>
      </c>
      <c r="G89" s="16">
        <f>IF(D89=0,0,E89/D89)*100</f>
        <v>11.454545454545455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1650</v>
      </c>
      <c r="E91" s="16">
        <f>SUM(E89)</f>
        <v>189</v>
      </c>
      <c r="F91" s="16">
        <f>E91-D91</f>
        <v>-1461</v>
      </c>
      <c r="G91" s="16">
        <f>IF(D91=0,0,E91/D91)*100</f>
        <v>11.454545454545455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8"/>
      <c r="C95" s="13" t="s">
        <v>10</v>
      </c>
      <c r="D95" s="16">
        <f>SUM(D33,D76,D91)</f>
        <v>92996</v>
      </c>
      <c r="E95" s="16">
        <f>SUM(E33,E76,E91)</f>
        <v>68120</v>
      </c>
      <c r="F95" s="16">
        <f>E95-D95</f>
        <v>-24876</v>
      </c>
      <c r="G95" s="16">
        <f>IF(D95=0,0,E95/D95)*100</f>
        <v>73.25046238547894</v>
      </c>
    </row>
  </sheetData>
  <sheetProtection selectLockedCells="1" selectUnlockedCells="1"/>
  <mergeCells count="31">
    <mergeCell ref="B91:C91"/>
    <mergeCell ref="B79:G79"/>
    <mergeCell ref="B80:G80"/>
    <mergeCell ref="B81:G81"/>
    <mergeCell ref="B85:C85"/>
    <mergeCell ref="B87:C87"/>
    <mergeCell ref="B89:C89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2022-10-19T11:38:40Z</dcterms:modified>
  <cp:category/>
  <cp:version/>
  <cp:contentType/>
  <cp:contentStatus/>
</cp:coreProperties>
</file>