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<sst xmlns="http://schemas.openxmlformats.org/spreadsheetml/2006/main" count="123" uniqueCount="75">
  <si>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</si>
  <si>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</si>
  <si>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</si>
  <si>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</si>
  <si>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</si>
  <si>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</si>
  <si>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</si>
  <si>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</si>
  <si>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</si>
  <si>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</si>
  <si>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</si>
  <si>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Ивански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</si>
  <si>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</si>
  <si>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</si>
  <si>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</si>
  <si>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</si>
  <si>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</si>
  <si>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</si>
  <si>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</si>
  <si>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</si>
  <si>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</si>
  <si>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</si>
  <si>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</si>
  <si>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</si>
  <si>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</si>
  <si>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</si>
  <si>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</si>
  <si>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</si>
  <si>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</si>
  <si>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</si>
  <si>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</si>
  <si>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</si>
  <si>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</si>
  <si>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</si>
  <si>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</si>
  <si>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</si>
  <si>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</si>
  <si>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</si>
  <si>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</si>
  <si>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</si>
  <si>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</si>
  <si>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</si>
  <si>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</si>
  <si>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</si>
  <si>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</si>
  <si>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</si>
  <si>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</si>
  <si>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</si>
  <si>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</si>
  <si>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II. Функция Отбрана и сигурност</t>
  </si>
  <si>
    <t>Група Б) Полиция, вътрешен ред и сигурност</t>
  </si>
  <si>
    <t>239 Други дейности по вътрешната сигурност</t>
  </si>
  <si>
    <t>Всичко - 239 Други дейности по вътрешната сигурност:</t>
  </si>
  <si>
    <t>Всичко - Група Б) Полиция, вътрешен ред и сигурност:</t>
  </si>
  <si>
    <t>Всичко - II. Функция Отбрана и сигурност: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</si>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</sst>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26971</v>
      </c>
      <c r="E12" s="16">
        <v>24299</v>
      </c>
      <c r="F12" s="16">
        <f aca="true" t="shared" si="0" ref="F12:F26">E12-D12</f>
        <v>-2672</v>
      </c>
      <c r="G12" s="16">
        <f aca="true" t="shared" si="1" ref="G12:G26">IF(D12=0,0,E12/D12)*100</f>
        <v>90.09306291943199</v>
      </c>
      <c r="H12" s="1">
        <v>26971</v>
      </c>
      <c r="I12" s="1">
        <v>24299</v>
      </c>
    </row>
    <row r="13" spans="1:9" ht="16.5" customHeight="1">
      <c r="A13" s="4"/>
      <c r="B13" s="21" t="s">
        <v>19</v>
      </c>
      <c r="C13" s="15" t="s">
        <v>20</v>
      </c>
      <c r="D13" s="16">
        <v>26971</v>
      </c>
      <c r="E13" s="16">
        <v>24299</v>
      </c>
      <c r="F13" s="16">
        <f t="shared" si="0"/>
        <v>-2672</v>
      </c>
      <c r="G13" s="16">
        <f t="shared" si="1"/>
        <v>90.09306291943199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518</v>
      </c>
      <c r="F14" s="16">
        <f t="shared" si="0"/>
        <v>518</v>
      </c>
      <c r="G14" s="16">
        <f t="shared" si="1"/>
        <v>0</v>
      </c>
      <c r="H14" s="1">
        <v>0</v>
      </c>
      <c r="I14" s="1">
        <v>518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518</v>
      </c>
      <c r="F15" s="16">
        <f t="shared" si="0"/>
        <v>518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5184</v>
      </c>
      <c r="E16" s="16">
        <v>4770</v>
      </c>
      <c r="F16" s="16">
        <f t="shared" si="0"/>
        <v>-414</v>
      </c>
      <c r="G16" s="16">
        <f t="shared" si="1"/>
        <v>92.01388888888889</v>
      </c>
      <c r="H16" s="1">
        <v>5184</v>
      </c>
      <c r="I16" s="1">
        <v>4770</v>
      </c>
    </row>
    <row r="17" spans="1:9" ht="16.5" customHeight="1">
      <c r="A17" s="4"/>
      <c r="B17" s="21" t="s">
        <v>27</v>
      </c>
      <c r="C17" s="15" t="s">
        <v>28</v>
      </c>
      <c r="D17" s="16">
        <v>5184</v>
      </c>
      <c r="E17" s="16">
        <v>2884</v>
      </c>
      <c r="F17" s="16">
        <f t="shared" si="0"/>
        <v>-2300</v>
      </c>
      <c r="G17" s="16">
        <f t="shared" si="1"/>
        <v>55.632716049382715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1191</v>
      </c>
      <c r="F18" s="16">
        <f t="shared" si="0"/>
        <v>1191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695</v>
      </c>
      <c r="F19" s="16">
        <f t="shared" si="0"/>
        <v>695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16200</v>
      </c>
      <c r="E20" s="16">
        <v>4284</v>
      </c>
      <c r="F20" s="16">
        <f t="shared" si="0"/>
        <v>-11916</v>
      </c>
      <c r="G20" s="16">
        <f t="shared" si="1"/>
        <v>26.444444444444443</v>
      </c>
      <c r="H20" s="1">
        <v>16200</v>
      </c>
      <c r="I20" s="1">
        <v>4284</v>
      </c>
    </row>
    <row r="21" spans="1:9" ht="16.5" customHeight="1">
      <c r="A21" s="4"/>
      <c r="B21" s="21" t="s">
        <v>35</v>
      </c>
      <c r="C21" s="15" t="s">
        <v>36</v>
      </c>
      <c r="D21" s="16">
        <v>400</v>
      </c>
      <c r="E21" s="16">
        <v>476</v>
      </c>
      <c r="F21" s="16">
        <f t="shared" si="0"/>
        <v>76</v>
      </c>
      <c r="G21" s="16">
        <f t="shared" si="1"/>
        <v>119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2500</v>
      </c>
      <c r="E22" s="16">
        <v>3409</v>
      </c>
      <c r="F22" s="16">
        <f t="shared" si="0"/>
        <v>909</v>
      </c>
      <c r="G22" s="16">
        <f t="shared" si="1"/>
        <v>136.35999999999999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399</v>
      </c>
      <c r="F23" s="16">
        <f t="shared" si="0"/>
        <v>-1601</v>
      </c>
      <c r="G23" s="16">
        <f t="shared" si="1"/>
        <v>19.950000000000003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10800</v>
      </c>
      <c r="E24" s="16">
        <v>0</v>
      </c>
      <c r="F24" s="16">
        <f t="shared" si="0"/>
        <v>-10800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500</v>
      </c>
      <c r="E25" s="16">
        <v>0</v>
      </c>
      <c r="F25" s="16">
        <f t="shared" si="0"/>
        <v>-500</v>
      </c>
      <c r="G25" s="16">
        <f t="shared" si="1"/>
        <v>0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48355</v>
      </c>
      <c r="E26" s="16">
        <f>SUM(I12:I25)</f>
        <v>33871</v>
      </c>
      <c r="F26" s="16">
        <f t="shared" si="0"/>
        <v>-14484</v>
      </c>
      <c r="G26" s="16">
        <f t="shared" si="1"/>
        <v>70.0465308654741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48355</v>
      </c>
      <c r="E28" s="16">
        <f>SUM(E26)</f>
        <v>33871</v>
      </c>
      <c r="F28" s="16">
        <f>E28-D28</f>
        <v>-14484</v>
      </c>
      <c r="G28" s="16">
        <f>IF(D28=0,0,E28/D28)*100</f>
        <v>70.0465308654741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48355</v>
      </c>
      <c r="E30" s="16">
        <f>SUM(E28)</f>
        <v>33871</v>
      </c>
      <c r="F30" s="16">
        <f>E30-D30</f>
        <v>-14484</v>
      </c>
      <c r="G30" s="16">
        <f>IF(D30=0,0,E30/D30)*100</f>
        <v>70.0465308654741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48355</v>
      </c>
      <c r="E32" s="16">
        <f>SUM(E30)</f>
        <v>33871</v>
      </c>
      <c r="F32" s="16">
        <f>E32-D32</f>
        <v>-14484</v>
      </c>
      <c r="G32" s="16">
        <f>IF(D32=0,0,E32/D32)*100</f>
        <v>70.0465308654741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0</v>
      </c>
      <c r="E39" s="16">
        <v>4590</v>
      </c>
      <c r="F39" s="16">
        <f>E39-D39</f>
        <v>4590</v>
      </c>
      <c r="G39" s="16">
        <f>IF(D39=0,0,E39/D39)*100</f>
        <v>0</v>
      </c>
      <c r="H39" s="1">
        <v>0</v>
      </c>
      <c r="I39" s="1">
        <v>4590</v>
      </c>
    </row>
    <row r="40" spans="1:9" ht="16.5" customHeight="1">
      <c r="A40" s="4"/>
      <c r="B40" s="21" t="s">
        <v>39</v>
      </c>
      <c r="C40" s="15" t="s">
        <v>40</v>
      </c>
      <c r="D40" s="16">
        <v>0</v>
      </c>
      <c r="E40" s="16">
        <v>4590</v>
      </c>
      <c r="F40" s="16">
        <f>E40-D40</f>
        <v>4590</v>
      </c>
      <c r="G40" s="16">
        <f>IF(D40=0,0,E40/D40)*100</f>
        <v>0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0</v>
      </c>
      <c r="E41" s="16">
        <f>SUM(I39:I40)</f>
        <v>4590</v>
      </c>
      <c r="F41" s="16">
        <f>E41-D41</f>
        <v>4590</v>
      </c>
      <c r="G41" s="16">
        <f>IF(D41=0,0,E41/D41)*100</f>
        <v>0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0</v>
      </c>
      <c r="E43" s="16">
        <f>SUM(E41)</f>
        <v>4590</v>
      </c>
      <c r="F43" s="16">
        <f>E43-D43</f>
        <v>4590</v>
      </c>
      <c r="G43" s="16">
        <f>IF(D43=0,0,E43/D43)*100</f>
        <v>0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0</v>
      </c>
      <c r="E45" s="16">
        <f>SUM(E43)</f>
        <v>4590</v>
      </c>
      <c r="F45" s="16">
        <f>E45-D45</f>
        <v>4590</v>
      </c>
      <c r="G45" s="16">
        <f>IF(D45=0,0,E45/D45)*100</f>
        <v>0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54</v>
      </c>
      <c r="C47" s="27"/>
      <c r="D47" s="16">
        <f>SUM(D45)</f>
        <v>0</v>
      </c>
      <c r="E47" s="16">
        <f>SUM(E45)</f>
        <v>4590</v>
      </c>
      <c r="F47" s="16">
        <f>E47-D47</f>
        <v>4590</v>
      </c>
      <c r="G47" s="16">
        <f>IF(D47=0,0,E47/D47)*100</f>
        <v>0</v>
      </c>
    </row>
    <row r="48" spans="1:7" ht="16.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12"/>
      <c r="C49" s="13"/>
      <c r="D49" s="14"/>
      <c r="E49" s="14"/>
      <c r="F49" s="14"/>
      <c r="G49" s="14"/>
    </row>
    <row r="50" spans="1:7" ht="16.5" customHeight="1">
      <c r="A50" s="4"/>
      <c r="B50" s="24" t="s">
        <v>55</v>
      </c>
      <c r="C50" s="24"/>
      <c r="D50" s="24"/>
      <c r="E50" s="24"/>
      <c r="F50" s="24"/>
      <c r="G50" s="24"/>
    </row>
    <row r="51" spans="1:7" ht="16.5" customHeight="1">
      <c r="A51" s="4"/>
      <c r="B51" s="25" t="s">
        <v>56</v>
      </c>
      <c r="C51" s="25"/>
      <c r="D51" s="25"/>
      <c r="E51" s="25"/>
      <c r="F51" s="25"/>
      <c r="G51" s="25"/>
    </row>
    <row r="52" spans="1:7" ht="16.5" customHeight="1">
      <c r="A52" s="4"/>
      <c r="B52" s="26" t="s">
        <v>57</v>
      </c>
      <c r="C52" s="26"/>
      <c r="D52" s="26"/>
      <c r="E52" s="26"/>
      <c r="F52" s="26"/>
      <c r="G52" s="26"/>
    </row>
    <row r="53" spans="1:7" ht="16.5" customHeight="1">
      <c r="A53" s="4"/>
      <c r="B53" s="20" t="s">
        <v>16</v>
      </c>
      <c r="C53" s="19"/>
      <c r="D53" s="19"/>
      <c r="E53" s="19"/>
      <c r="F53" s="19"/>
      <c r="G53" s="19"/>
    </row>
    <row r="54" spans="1:9" ht="16.5" customHeight="1">
      <c r="A54" s="4"/>
      <c r="B54" s="21" t="s">
        <v>33</v>
      </c>
      <c r="C54" s="15" t="s">
        <v>34</v>
      </c>
      <c r="D54" s="16">
        <v>15600</v>
      </c>
      <c r="E54" s="16">
        <v>14103</v>
      </c>
      <c r="F54" s="16">
        <f>E54-D54</f>
        <v>-1497</v>
      </c>
      <c r="G54" s="16">
        <f>IF(D54=0,0,E54/D54)*100</f>
        <v>90.40384615384616</v>
      </c>
      <c r="H54" s="1">
        <v>15600</v>
      </c>
      <c r="I54" s="1">
        <v>14103</v>
      </c>
    </row>
    <row r="55" spans="1:9" ht="16.5" customHeight="1">
      <c r="A55" s="4"/>
      <c r="B55" s="21" t="s">
        <v>37</v>
      </c>
      <c r="C55" s="15" t="s">
        <v>38</v>
      </c>
      <c r="D55" s="16">
        <v>15600</v>
      </c>
      <c r="E55" s="16">
        <v>14103</v>
      </c>
      <c r="F55" s="16">
        <f>E55-D55</f>
        <v>-1497</v>
      </c>
      <c r="G55" s="16">
        <f>IF(D55=0,0,E55/D55)*100</f>
        <v>90.40384615384616</v>
      </c>
      <c r="H55" s="1">
        <v>0</v>
      </c>
      <c r="I55" s="1">
        <v>0</v>
      </c>
    </row>
    <row r="56" spans="1:7" ht="15.75" customHeight="1">
      <c r="A56" s="4"/>
      <c r="B56" s="27" t="s">
        <v>45</v>
      </c>
      <c r="C56" s="27"/>
      <c r="D56" s="16">
        <f>SUM(H54:H55)</f>
        <v>15600</v>
      </c>
      <c r="E56" s="16">
        <f>SUM(I54:I55)</f>
        <v>14103</v>
      </c>
      <c r="F56" s="16">
        <f>E56-D56</f>
        <v>-1497</v>
      </c>
      <c r="G56" s="16">
        <f>IF(D56=0,0,E56/D56)*100</f>
        <v>90.40384615384616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58</v>
      </c>
      <c r="C58" s="27"/>
      <c r="D58" s="16">
        <f>SUM(D56)</f>
        <v>15600</v>
      </c>
      <c r="E58" s="16">
        <f>SUM(E56)</f>
        <v>14103</v>
      </c>
      <c r="F58" s="16">
        <f>E58-D58</f>
        <v>-1497</v>
      </c>
      <c r="G58" s="16">
        <f>IF(D58=0,0,E58/D58)*100</f>
        <v>90.40384615384616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5.75" customHeight="1">
      <c r="A60" s="4"/>
      <c r="B60" s="27" t="s">
        <v>59</v>
      </c>
      <c r="C60" s="27"/>
      <c r="D60" s="16">
        <f>SUM(D58)</f>
        <v>15600</v>
      </c>
      <c r="E60" s="16">
        <f>SUM(E58)</f>
        <v>14103</v>
      </c>
      <c r="F60" s="16">
        <f>E60-D60</f>
        <v>-1497</v>
      </c>
      <c r="G60" s="16">
        <f>IF(D60=0,0,E60/D60)*100</f>
        <v>90.40384615384616</v>
      </c>
    </row>
    <row r="61" spans="1:7" ht="15.75" customHeight="1">
      <c r="A61" s="4"/>
      <c r="B61" s="12"/>
      <c r="C61" s="13"/>
      <c r="D61" s="14"/>
      <c r="E61" s="14"/>
      <c r="F61" s="14"/>
      <c r="G61" s="14"/>
    </row>
    <row r="62" spans="1:7" ht="16.5" customHeight="1">
      <c r="A62" s="4"/>
      <c r="B62" s="25" t="s">
        <v>60</v>
      </c>
      <c r="C62" s="25"/>
      <c r="D62" s="25"/>
      <c r="E62" s="25"/>
      <c r="F62" s="25"/>
      <c r="G62" s="25"/>
    </row>
    <row r="63" spans="1:7" ht="16.5" customHeight="1">
      <c r="A63" s="4"/>
      <c r="B63" s="26" t="s">
        <v>61</v>
      </c>
      <c r="C63" s="26"/>
      <c r="D63" s="26"/>
      <c r="E63" s="26"/>
      <c r="F63" s="26"/>
      <c r="G63" s="26"/>
    </row>
    <row r="64" spans="1:7" ht="16.5" customHeight="1">
      <c r="A64" s="4"/>
      <c r="B64" s="20" t="s">
        <v>16</v>
      </c>
      <c r="C64" s="19"/>
      <c r="D64" s="19"/>
      <c r="E64" s="19"/>
      <c r="F64" s="19"/>
      <c r="G64" s="19"/>
    </row>
    <row r="65" spans="1:9" ht="16.5" customHeight="1">
      <c r="A65" s="4"/>
      <c r="B65" s="21" t="s">
        <v>21</v>
      </c>
      <c r="C65" s="15" t="s">
        <v>22</v>
      </c>
      <c r="D65" s="16">
        <v>2600</v>
      </c>
      <c r="E65" s="16">
        <v>2689</v>
      </c>
      <c r="F65" s="16">
        <f aca="true" t="shared" si="2" ref="F65:F75">E65-D65</f>
        <v>89</v>
      </c>
      <c r="G65" s="16">
        <f aca="true" t="shared" si="3" ref="G65:G75">IF(D65=0,0,E65/D65)*100</f>
        <v>103.42307692307693</v>
      </c>
      <c r="H65" s="1">
        <v>2600</v>
      </c>
      <c r="I65" s="1">
        <v>2689</v>
      </c>
    </row>
    <row r="66" spans="1:9" ht="16.5" customHeight="1">
      <c r="A66" s="4"/>
      <c r="B66" s="21" t="s">
        <v>62</v>
      </c>
      <c r="C66" s="15" t="s">
        <v>63</v>
      </c>
      <c r="D66" s="16">
        <v>2600</v>
      </c>
      <c r="E66" s="16">
        <v>2689</v>
      </c>
      <c r="F66" s="16">
        <f t="shared" si="2"/>
        <v>89</v>
      </c>
      <c r="G66" s="16">
        <f t="shared" si="3"/>
        <v>103.42307692307693</v>
      </c>
      <c r="H66" s="1">
        <v>0</v>
      </c>
      <c r="I66" s="1">
        <v>0</v>
      </c>
    </row>
    <row r="67" spans="1:9" ht="16.5" customHeight="1">
      <c r="A67" s="4"/>
      <c r="B67" s="21" t="s">
        <v>25</v>
      </c>
      <c r="C67" s="15" t="s">
        <v>26</v>
      </c>
      <c r="D67" s="16">
        <v>0</v>
      </c>
      <c r="E67" s="16">
        <v>62</v>
      </c>
      <c r="F67" s="16">
        <f t="shared" si="2"/>
        <v>62</v>
      </c>
      <c r="G67" s="16">
        <f t="shared" si="3"/>
        <v>0</v>
      </c>
      <c r="H67" s="1">
        <v>0</v>
      </c>
      <c r="I67" s="1">
        <v>62</v>
      </c>
    </row>
    <row r="68" spans="1:9" ht="16.5" customHeight="1">
      <c r="A68" s="4"/>
      <c r="B68" s="21" t="s">
        <v>27</v>
      </c>
      <c r="C68" s="15" t="s">
        <v>28</v>
      </c>
      <c r="D68" s="16">
        <v>0</v>
      </c>
      <c r="E68" s="16">
        <v>32</v>
      </c>
      <c r="F68" s="16">
        <f t="shared" si="2"/>
        <v>32</v>
      </c>
      <c r="G68" s="16">
        <f t="shared" si="3"/>
        <v>0</v>
      </c>
      <c r="H68" s="1">
        <v>0</v>
      </c>
      <c r="I68" s="1">
        <v>0</v>
      </c>
    </row>
    <row r="69" spans="1:9" ht="16.5" customHeight="1">
      <c r="A69" s="4"/>
      <c r="B69" s="21" t="s">
        <v>29</v>
      </c>
      <c r="C69" s="15" t="s">
        <v>30</v>
      </c>
      <c r="D69" s="16">
        <v>0</v>
      </c>
      <c r="E69" s="16">
        <v>19</v>
      </c>
      <c r="F69" s="16">
        <f t="shared" si="2"/>
        <v>19</v>
      </c>
      <c r="G69" s="16">
        <f t="shared" si="3"/>
        <v>0</v>
      </c>
      <c r="H69" s="1">
        <v>0</v>
      </c>
      <c r="I69" s="1">
        <v>0</v>
      </c>
    </row>
    <row r="70" spans="1:9" ht="16.5" customHeight="1">
      <c r="A70" s="4"/>
      <c r="B70" s="21" t="s">
        <v>31</v>
      </c>
      <c r="C70" s="15" t="s">
        <v>32</v>
      </c>
      <c r="D70" s="16">
        <v>0</v>
      </c>
      <c r="E70" s="16">
        <v>11</v>
      </c>
      <c r="F70" s="16">
        <f t="shared" si="2"/>
        <v>11</v>
      </c>
      <c r="G70" s="16">
        <f t="shared" si="3"/>
        <v>0</v>
      </c>
      <c r="H70" s="1">
        <v>0</v>
      </c>
      <c r="I70" s="1">
        <v>0</v>
      </c>
    </row>
    <row r="71" spans="1:9" ht="16.5" customHeight="1">
      <c r="A71" s="4"/>
      <c r="B71" s="21" t="s">
        <v>33</v>
      </c>
      <c r="C71" s="15" t="s">
        <v>34</v>
      </c>
      <c r="D71" s="16">
        <v>5000</v>
      </c>
      <c r="E71" s="16">
        <v>827</v>
      </c>
      <c r="F71" s="16">
        <f t="shared" si="2"/>
        <v>-4173</v>
      </c>
      <c r="G71" s="16">
        <f t="shared" si="3"/>
        <v>16.54</v>
      </c>
      <c r="H71" s="1">
        <v>5000</v>
      </c>
      <c r="I71" s="1">
        <v>827</v>
      </c>
    </row>
    <row r="72" spans="1:9" ht="16.5" customHeight="1">
      <c r="A72" s="4"/>
      <c r="B72" s="21" t="s">
        <v>35</v>
      </c>
      <c r="C72" s="15" t="s">
        <v>36</v>
      </c>
      <c r="D72" s="16">
        <v>0</v>
      </c>
      <c r="E72" s="16">
        <v>316</v>
      </c>
      <c r="F72" s="16">
        <f t="shared" si="2"/>
        <v>316</v>
      </c>
      <c r="G72" s="16">
        <f t="shared" si="3"/>
        <v>0</v>
      </c>
      <c r="H72" s="1">
        <v>0</v>
      </c>
      <c r="I72" s="1">
        <v>0</v>
      </c>
    </row>
    <row r="73" spans="1:9" ht="16.5" customHeight="1">
      <c r="A73" s="4"/>
      <c r="B73" s="21" t="s">
        <v>37</v>
      </c>
      <c r="C73" s="15" t="s">
        <v>38</v>
      </c>
      <c r="D73" s="16">
        <v>0</v>
      </c>
      <c r="E73" s="16">
        <v>444</v>
      </c>
      <c r="F73" s="16">
        <f t="shared" si="2"/>
        <v>444</v>
      </c>
      <c r="G73" s="16">
        <f t="shared" si="3"/>
        <v>0</v>
      </c>
      <c r="H73" s="1">
        <v>0</v>
      </c>
      <c r="I73" s="1">
        <v>0</v>
      </c>
    </row>
    <row r="74" spans="1:9" ht="16.5" customHeight="1">
      <c r="A74" s="4"/>
      <c r="B74" s="21" t="s">
        <v>39</v>
      </c>
      <c r="C74" s="15" t="s">
        <v>40</v>
      </c>
      <c r="D74" s="16">
        <v>5000</v>
      </c>
      <c r="E74" s="16">
        <v>67</v>
      </c>
      <c r="F74" s="16">
        <f t="shared" si="2"/>
        <v>-4933</v>
      </c>
      <c r="G74" s="16">
        <f t="shared" si="3"/>
        <v>1.34</v>
      </c>
      <c r="H74" s="1">
        <v>0</v>
      </c>
      <c r="I74" s="1">
        <v>0</v>
      </c>
    </row>
    <row r="75" spans="1:7" ht="15.75" customHeight="1">
      <c r="A75" s="4"/>
      <c r="B75" s="27" t="s">
        <v>45</v>
      </c>
      <c r="C75" s="27"/>
      <c r="D75" s="16">
        <f>SUM(H65:H74)</f>
        <v>7600</v>
      </c>
      <c r="E75" s="16">
        <f>SUM(I65:I74)</f>
        <v>3578</v>
      </c>
      <c r="F75" s="16">
        <f t="shared" si="2"/>
        <v>-4022</v>
      </c>
      <c r="G75" s="16">
        <f t="shared" si="3"/>
        <v>47.078947368421055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64</v>
      </c>
      <c r="C77" s="27"/>
      <c r="D77" s="16">
        <f>SUM(D75)</f>
        <v>7600</v>
      </c>
      <c r="E77" s="16">
        <f>SUM(E75)</f>
        <v>3578</v>
      </c>
      <c r="F77" s="16">
        <f>E77-D77</f>
        <v>-4022</v>
      </c>
      <c r="G77" s="16">
        <f>IF(D77=0,0,E77/D77)*100</f>
        <v>47.078947368421055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6" t="s">
        <v>65</v>
      </c>
      <c r="C79" s="26"/>
      <c r="D79" s="26"/>
      <c r="E79" s="26"/>
      <c r="F79" s="26"/>
      <c r="G79" s="26"/>
    </row>
    <row r="80" spans="1:7" ht="16.5" customHeight="1">
      <c r="A80" s="4"/>
      <c r="B80" s="20" t="s">
        <v>16</v>
      </c>
      <c r="C80" s="19"/>
      <c r="D80" s="19"/>
      <c r="E80" s="19"/>
      <c r="F80" s="19"/>
      <c r="G80" s="19"/>
    </row>
    <row r="81" spans="1:9" ht="16.5" customHeight="1">
      <c r="A81" s="4"/>
      <c r="B81" s="21" t="s">
        <v>33</v>
      </c>
      <c r="C81" s="15" t="s">
        <v>34</v>
      </c>
      <c r="D81" s="16">
        <v>100000</v>
      </c>
      <c r="E81" s="16">
        <v>45066</v>
      </c>
      <c r="F81" s="16">
        <f>E81-D81</f>
        <v>-54934</v>
      </c>
      <c r="G81" s="16">
        <f>IF(D81=0,0,E81/D81)*100</f>
        <v>45.066</v>
      </c>
      <c r="H81" s="1">
        <v>100000</v>
      </c>
      <c r="I81" s="1">
        <v>45066</v>
      </c>
    </row>
    <row r="82" spans="1:9" ht="16.5" customHeight="1">
      <c r="A82" s="4"/>
      <c r="B82" s="21" t="s">
        <v>35</v>
      </c>
      <c r="C82" s="15" t="s">
        <v>36</v>
      </c>
      <c r="D82" s="16">
        <v>0</v>
      </c>
      <c r="E82" s="16">
        <v>6198</v>
      </c>
      <c r="F82" s="16">
        <f>E82-D82</f>
        <v>6198</v>
      </c>
      <c r="G82" s="16">
        <f>IF(D82=0,0,E82/D82)*100</f>
        <v>0</v>
      </c>
      <c r="H82" s="1">
        <v>0</v>
      </c>
      <c r="I82" s="1">
        <v>0</v>
      </c>
    </row>
    <row r="83" spans="1:9" ht="16.5" customHeight="1">
      <c r="A83" s="4"/>
      <c r="B83" s="21" t="s">
        <v>39</v>
      </c>
      <c r="C83" s="15" t="s">
        <v>40</v>
      </c>
      <c r="D83" s="16">
        <v>100000</v>
      </c>
      <c r="E83" s="16">
        <v>38868</v>
      </c>
      <c r="F83" s="16">
        <f>E83-D83</f>
        <v>-61132</v>
      </c>
      <c r="G83" s="16">
        <f>IF(D83=0,0,E83/D83)*100</f>
        <v>38.868</v>
      </c>
      <c r="H83" s="1">
        <v>0</v>
      </c>
      <c r="I83" s="1">
        <v>0</v>
      </c>
    </row>
    <row r="84" spans="1:7" ht="15.75" customHeight="1">
      <c r="A84" s="4"/>
      <c r="B84" s="27" t="s">
        <v>45</v>
      </c>
      <c r="C84" s="27"/>
      <c r="D84" s="16">
        <f>SUM(H81:H83)</f>
        <v>100000</v>
      </c>
      <c r="E84" s="16">
        <f>SUM(I81:I83)</f>
        <v>45066</v>
      </c>
      <c r="F84" s="16">
        <f>E84-D84</f>
        <v>-54934</v>
      </c>
      <c r="G84" s="16">
        <f>IF(D84=0,0,E84/D84)*100</f>
        <v>45.066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66</v>
      </c>
      <c r="C86" s="27"/>
      <c r="D86" s="16">
        <f>SUM(D84)</f>
        <v>100000</v>
      </c>
      <c r="E86" s="16">
        <f>SUM(E84)</f>
        <v>45066</v>
      </c>
      <c r="F86" s="16">
        <f>E86-D86</f>
        <v>-54934</v>
      </c>
      <c r="G86" s="16">
        <f>IF(D86=0,0,E86/D86)*100</f>
        <v>45.066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67</v>
      </c>
      <c r="C88" s="27"/>
      <c r="D88" s="16">
        <f>SUM(D77,D86)</f>
        <v>107600</v>
      </c>
      <c r="E88" s="16">
        <f>SUM(E77,E86)</f>
        <v>48644</v>
      </c>
      <c r="F88" s="16">
        <f>E88-D88</f>
        <v>-58956</v>
      </c>
      <c r="G88" s="16">
        <f>IF(D88=0,0,E88/D88)*100</f>
        <v>45.20817843866171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68</v>
      </c>
      <c r="C90" s="27"/>
      <c r="D90" s="16">
        <f>SUM(D60,D88)</f>
        <v>123200</v>
      </c>
      <c r="E90" s="16">
        <f>SUM(E60,E88)</f>
        <v>62747</v>
      </c>
      <c r="F90" s="16">
        <f>E90-D90</f>
        <v>-60453</v>
      </c>
      <c r="G90" s="16">
        <f>IF(D90=0,0,E90/D90)*100</f>
        <v>50.931006493506494</v>
      </c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2"/>
      <c r="C92" s="13"/>
      <c r="D92" s="14"/>
      <c r="E92" s="14"/>
      <c r="F92" s="14"/>
      <c r="G92" s="14"/>
    </row>
    <row r="93" spans="1:7" ht="16.5" customHeight="1">
      <c r="A93" s="4"/>
      <c r="B93" s="24" t="s">
        <v>69</v>
      </c>
      <c r="C93" s="24"/>
      <c r="D93" s="24"/>
      <c r="E93" s="24"/>
      <c r="F93" s="24"/>
      <c r="G93" s="24"/>
    </row>
    <row r="94" spans="1:7" ht="16.5" customHeight="1">
      <c r="A94" s="4"/>
      <c r="B94" s="25" t="s">
        <v>70</v>
      </c>
      <c r="C94" s="25"/>
      <c r="D94" s="25"/>
      <c r="E94" s="25"/>
      <c r="F94" s="25"/>
      <c r="G94" s="25"/>
    </row>
    <row r="95" spans="1:7" ht="16.5" customHeight="1">
      <c r="A95" s="4"/>
      <c r="B95" s="26" t="s">
        <v>71</v>
      </c>
      <c r="C95" s="26"/>
      <c r="D95" s="26"/>
      <c r="E95" s="26"/>
      <c r="F95" s="26"/>
      <c r="G95" s="26"/>
    </row>
    <row r="96" spans="1:7" ht="16.5" customHeight="1">
      <c r="A96" s="4"/>
      <c r="B96" s="20" t="s">
        <v>16</v>
      </c>
      <c r="C96" s="19"/>
      <c r="D96" s="19"/>
      <c r="E96" s="19"/>
      <c r="F96" s="19"/>
      <c r="G96" s="19"/>
    </row>
    <row r="97" spans="1:9" ht="16.5" customHeight="1">
      <c r="A97" s="4"/>
      <c r="B97" s="21" t="s">
        <v>33</v>
      </c>
      <c r="C97" s="15" t="s">
        <v>34</v>
      </c>
      <c r="D97" s="16">
        <v>4000</v>
      </c>
      <c r="E97" s="16">
        <v>0</v>
      </c>
      <c r="F97" s="16">
        <f>E97-D97</f>
        <v>-4000</v>
      </c>
      <c r="G97" s="16">
        <f>IF(D97=0,0,E97/D97)*100</f>
        <v>0</v>
      </c>
      <c r="H97" s="1">
        <v>4000</v>
      </c>
      <c r="I97" s="1">
        <v>0</v>
      </c>
    </row>
    <row r="98" spans="1:9" ht="16.5" customHeight="1">
      <c r="A98" s="4"/>
      <c r="B98" s="21" t="s">
        <v>35</v>
      </c>
      <c r="C98" s="15" t="s">
        <v>36</v>
      </c>
      <c r="D98" s="16">
        <v>1601</v>
      </c>
      <c r="E98" s="16">
        <v>0</v>
      </c>
      <c r="F98" s="16">
        <f>E98-D98</f>
        <v>-1601</v>
      </c>
      <c r="G98" s="16">
        <f>IF(D98=0,0,E98/D98)*100</f>
        <v>0</v>
      </c>
      <c r="H98" s="1">
        <v>0</v>
      </c>
      <c r="I98" s="1">
        <v>0</v>
      </c>
    </row>
    <row r="99" spans="1:9" ht="16.5" customHeight="1">
      <c r="A99" s="4"/>
      <c r="B99" s="21" t="s">
        <v>39</v>
      </c>
      <c r="C99" s="15" t="s">
        <v>40</v>
      </c>
      <c r="D99" s="16">
        <v>2399</v>
      </c>
      <c r="E99" s="16">
        <v>0</v>
      </c>
      <c r="F99" s="16">
        <f>E99-D99</f>
        <v>-2399</v>
      </c>
      <c r="G99" s="16">
        <f>IF(D99=0,0,E99/D99)*100</f>
        <v>0</v>
      </c>
      <c r="H99" s="1">
        <v>0</v>
      </c>
      <c r="I99" s="1">
        <v>0</v>
      </c>
    </row>
    <row r="100" spans="1:7" ht="15.75" customHeight="1">
      <c r="A100" s="4"/>
      <c r="B100" s="27" t="s">
        <v>45</v>
      </c>
      <c r="C100" s="27"/>
      <c r="D100" s="16">
        <f>SUM(H97:H99)</f>
        <v>4000</v>
      </c>
      <c r="E100" s="16">
        <f>SUM(I97:I99)</f>
        <v>0</v>
      </c>
      <c r="F100" s="16">
        <f>E100-D100</f>
        <v>-4000</v>
      </c>
      <c r="G100" s="16">
        <f>IF(D100=0,0,E100/D100)*100</f>
        <v>0</v>
      </c>
    </row>
    <row r="101" spans="1:7" ht="15.75" customHeight="1">
      <c r="A101" s="4"/>
      <c r="B101" s="12"/>
      <c r="C101" s="13"/>
      <c r="D101" s="14"/>
      <c r="E101" s="14"/>
      <c r="F101" s="14"/>
      <c r="G101" s="14"/>
    </row>
    <row r="102" spans="1:7" ht="15.75" customHeight="1">
      <c r="A102" s="4"/>
      <c r="B102" s="27" t="s">
        <v>72</v>
      </c>
      <c r="C102" s="27"/>
      <c r="D102" s="16">
        <f>SUM(D100)</f>
        <v>4000</v>
      </c>
      <c r="E102" s="16">
        <f>SUM(E100)</f>
        <v>0</v>
      </c>
      <c r="F102" s="16">
        <f>E102-D102</f>
        <v>-4000</v>
      </c>
      <c r="G102" s="16">
        <f>IF(D102=0,0,E102/D102)*100</f>
        <v>0</v>
      </c>
    </row>
    <row r="103" spans="1:7" ht="15.75" customHeight="1">
      <c r="A103" s="4"/>
      <c r="B103" s="12"/>
      <c r="C103" s="13"/>
      <c r="D103" s="14"/>
      <c r="E103" s="14"/>
      <c r="F103" s="14"/>
      <c r="G103" s="14"/>
    </row>
    <row r="104" spans="1:7" ht="15.75" customHeight="1">
      <c r="A104" s="4"/>
      <c r="B104" s="27" t="s">
        <v>73</v>
      </c>
      <c r="C104" s="27"/>
      <c r="D104" s="16">
        <f>SUM(D102)</f>
        <v>4000</v>
      </c>
      <c r="E104" s="16">
        <f>SUM(E102)</f>
        <v>0</v>
      </c>
      <c r="F104" s="16">
        <f>E104-D104</f>
        <v>-4000</v>
      </c>
      <c r="G104" s="16">
        <f>IF(D104=0,0,E104/D104)*100</f>
        <v>0</v>
      </c>
    </row>
    <row r="105" spans="1:7" ht="15.75" customHeight="1">
      <c r="A105" s="4"/>
      <c r="B105" s="12"/>
      <c r="C105" s="13"/>
      <c r="D105" s="14"/>
      <c r="E105" s="14"/>
      <c r="F105" s="14"/>
      <c r="G105" s="14"/>
    </row>
    <row r="106" spans="1:7" ht="15.75" customHeight="1">
      <c r="A106" s="4"/>
      <c r="B106" s="27" t="s">
        <v>74</v>
      </c>
      <c r="C106" s="27"/>
      <c r="D106" s="16">
        <f>SUM(D104)</f>
        <v>4000</v>
      </c>
      <c r="E106" s="16">
        <f>SUM(E104)</f>
        <v>0</v>
      </c>
      <c r="F106" s="16">
        <f>E106-D106</f>
        <v>-4000</v>
      </c>
      <c r="G106" s="16">
        <f>IF(D106=0,0,E106/D106)*100</f>
        <v>0</v>
      </c>
    </row>
    <row r="107" spans="1:7" ht="16.5" customHeight="1">
      <c r="A107" s="4"/>
      <c r="B107" s="12"/>
      <c r="C107" s="13"/>
      <c r="D107" s="14"/>
      <c r="E107" s="14"/>
      <c r="F107" s="14"/>
      <c r="G107" s="14"/>
    </row>
    <row r="108" spans="1:7" ht="16.5" customHeight="1">
      <c r="A108" s="4"/>
      <c r="B108" s="12"/>
      <c r="C108" s="13"/>
      <c r="D108" s="14"/>
      <c r="E108" s="14"/>
      <c r="F108" s="14"/>
      <c r="G108" s="14"/>
    </row>
    <row r="109" spans="1:7" ht="16.5" customHeight="1">
      <c r="A109" s="4"/>
      <c r="B109" s="12"/>
      <c r="C109" s="13"/>
      <c r="D109" s="14"/>
      <c r="E109" s="14"/>
      <c r="F109" s="14"/>
      <c r="G109" s="14"/>
    </row>
    <row r="110" spans="1:7" ht="16.5" customHeight="1">
      <c r="A110" s="4"/>
      <c r="B110" s="18"/>
      <c r="C110" s="13" t="s">
        <v>10</v>
      </c>
      <c r="D110" s="16">
        <f>SUM(D32,D47,D90,D106)</f>
        <v>175555</v>
      </c>
      <c r="E110" s="16">
        <f>SUM(E32,E47,E90,E106)</f>
        <v>101208</v>
      </c>
      <c r="F110" s="16">
        <f>E110-D110</f>
        <v>-74347</v>
      </c>
      <c r="G110" s="16">
        <f>IF(D110=0,0,E110/D110)*100</f>
        <v>57.65030901996525</v>
      </c>
    </row>
  </sheetData>
  <sheetProtection selectLockedCells="1" selectUnlockedCells="1"/>
  <mergeCells count="38">
    <mergeCell ref="B104:C104"/>
    <mergeCell ref="B106:C106"/>
    <mergeCell ref="B90:C90"/>
    <mergeCell ref="B93:G93"/>
    <mergeCell ref="B94:G94"/>
    <mergeCell ref="B95:G95"/>
    <mergeCell ref="B100:C100"/>
    <mergeCell ref="B102:C102"/>
    <mergeCell ref="B75:C75"/>
    <mergeCell ref="B77:C77"/>
    <mergeCell ref="B79:G79"/>
    <mergeCell ref="B84:C84"/>
    <mergeCell ref="B86:C86"/>
    <mergeCell ref="B88:C88"/>
    <mergeCell ref="B52:G52"/>
    <mergeCell ref="B56:C56"/>
    <mergeCell ref="B58:C58"/>
    <mergeCell ref="B60:C60"/>
    <mergeCell ref="B62:G62"/>
    <mergeCell ref="B63:G63"/>
    <mergeCell ref="B41:C41"/>
    <mergeCell ref="B43:C43"/>
    <mergeCell ref="B45:C45"/>
    <mergeCell ref="B47:C47"/>
    <mergeCell ref="B50:G50"/>
    <mergeCell ref="B51:G5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2022-10-19T11:45:14Z</dcterms:modified>
  <cp:category/>
  <cp:version/>
  <cp:contentType/>
  <cp:contentStatus/>
</cp:coreProperties>
</file>