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<sst xmlns="http://schemas.openxmlformats.org/spreadsheetml/2006/main" count="109" uniqueCount="69">
  <si>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</si>
  <si>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</si>
  <si>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</si>
  <si>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</si>
  <si>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</si>
  <si>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</si>
  <si>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</si>
  <si>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</si>
  <si>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</si>
  <si>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</si>
  <si>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</si>
  <si>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Коньовец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</si>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</sst>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workbookViewId="0" topLeftCell="B1">
      <selection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20611</v>
      </c>
      <c r="E12" s="16">
        <v>18115</v>
      </c>
      <c r="F12" s="16">
        <f aca="true" t="shared" si="0" ref="F12:F28">E12-D12</f>
        <v>-2496</v>
      </c>
      <c r="G12" s="16">
        <f aca="true" t="shared" si="1" ref="G12:G28">IF(D12=0,0,E12/D12)*100</f>
        <v>87.8899616709524</v>
      </c>
      <c r="H12" s="1">
        <v>20611</v>
      </c>
      <c r="I12" s="1">
        <v>18115</v>
      </c>
    </row>
    <row r="13" spans="1:9" ht="16.5" customHeight="1">
      <c r="A13" s="4"/>
      <c r="B13" s="21" t="s">
        <v>19</v>
      </c>
      <c r="C13" s="15" t="s">
        <v>20</v>
      </c>
      <c r="D13" s="16">
        <v>20611</v>
      </c>
      <c r="E13" s="16">
        <v>18115</v>
      </c>
      <c r="F13" s="16">
        <f t="shared" si="0"/>
        <v>-2496</v>
      </c>
      <c r="G13" s="16">
        <f t="shared" si="1"/>
        <v>87.8899616709524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448</v>
      </c>
      <c r="F14" s="16">
        <f t="shared" si="0"/>
        <v>448</v>
      </c>
      <c r="G14" s="16">
        <f t="shared" si="1"/>
        <v>0</v>
      </c>
      <c r="H14" s="1">
        <v>0</v>
      </c>
      <c r="I14" s="1">
        <v>448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388</v>
      </c>
      <c r="F15" s="16">
        <f t="shared" si="0"/>
        <v>388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60</v>
      </c>
      <c r="F17" s="16">
        <f t="shared" si="0"/>
        <v>60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3961</v>
      </c>
      <c r="E18" s="16">
        <v>3570</v>
      </c>
      <c r="F18" s="16">
        <f t="shared" si="0"/>
        <v>-391</v>
      </c>
      <c r="G18" s="16">
        <f t="shared" si="1"/>
        <v>90.12875536480686</v>
      </c>
      <c r="H18" s="1">
        <v>3961</v>
      </c>
      <c r="I18" s="1">
        <v>3570</v>
      </c>
    </row>
    <row r="19" spans="1:9" ht="16.5" customHeight="1">
      <c r="A19" s="4"/>
      <c r="B19" s="21" t="s">
        <v>31</v>
      </c>
      <c r="C19" s="15" t="s">
        <v>32</v>
      </c>
      <c r="D19" s="16">
        <v>3961</v>
      </c>
      <c r="E19" s="16">
        <v>2157</v>
      </c>
      <c r="F19" s="16">
        <f t="shared" si="0"/>
        <v>-1804</v>
      </c>
      <c r="G19" s="16">
        <f t="shared" si="1"/>
        <v>54.45594546831608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893</v>
      </c>
      <c r="F20" s="16">
        <f t="shared" si="0"/>
        <v>893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0</v>
      </c>
      <c r="E21" s="16">
        <v>520</v>
      </c>
      <c r="F21" s="16">
        <f t="shared" si="0"/>
        <v>520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3800</v>
      </c>
      <c r="E22" s="16">
        <v>2428</v>
      </c>
      <c r="F22" s="16">
        <f t="shared" si="0"/>
        <v>-1372</v>
      </c>
      <c r="G22" s="16">
        <f t="shared" si="1"/>
        <v>63.89473684210526</v>
      </c>
      <c r="H22" s="1">
        <v>3800</v>
      </c>
      <c r="I22" s="1">
        <v>2428</v>
      </c>
    </row>
    <row r="23" spans="1:9" ht="16.5" customHeight="1">
      <c r="A23" s="4"/>
      <c r="B23" s="21" t="s">
        <v>39</v>
      </c>
      <c r="C23" s="15" t="s">
        <v>40</v>
      </c>
      <c r="D23" s="16">
        <v>400</v>
      </c>
      <c r="E23" s="16">
        <v>482</v>
      </c>
      <c r="F23" s="16">
        <f t="shared" si="0"/>
        <v>82</v>
      </c>
      <c r="G23" s="16">
        <f t="shared" si="1"/>
        <v>120.5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1046</v>
      </c>
      <c r="F24" s="16">
        <f t="shared" si="0"/>
        <v>-954</v>
      </c>
      <c r="G24" s="16">
        <f t="shared" si="1"/>
        <v>52.300000000000004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463</v>
      </c>
      <c r="F25" s="16">
        <f t="shared" si="0"/>
        <v>-537</v>
      </c>
      <c r="G25" s="16">
        <f t="shared" si="1"/>
        <v>46.300000000000004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0</v>
      </c>
      <c r="E26" s="16">
        <v>211</v>
      </c>
      <c r="F26" s="16">
        <f t="shared" si="0"/>
        <v>211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400</v>
      </c>
      <c r="E27" s="16">
        <v>226</v>
      </c>
      <c r="F27" s="16">
        <f t="shared" si="0"/>
        <v>-174</v>
      </c>
      <c r="G27" s="16">
        <f t="shared" si="1"/>
        <v>56.49999999999999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28372</v>
      </c>
      <c r="E28" s="16">
        <f>SUM(I12:I27)</f>
        <v>24561</v>
      </c>
      <c r="F28" s="16">
        <f t="shared" si="0"/>
        <v>-3811</v>
      </c>
      <c r="G28" s="16">
        <f t="shared" si="1"/>
        <v>86.5677428450585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28372</v>
      </c>
      <c r="E30" s="16">
        <f>SUM(E28)</f>
        <v>24561</v>
      </c>
      <c r="F30" s="16">
        <f>E30-D30</f>
        <v>-3811</v>
      </c>
      <c r="G30" s="16">
        <f>IF(D30=0,0,E30/D30)*100</f>
        <v>86.5677428450585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28372</v>
      </c>
      <c r="E32" s="16">
        <f>SUM(E30)</f>
        <v>24561</v>
      </c>
      <c r="F32" s="16">
        <f>E32-D32</f>
        <v>-3811</v>
      </c>
      <c r="G32" s="16">
        <f>IF(D32=0,0,E32/D32)*100</f>
        <v>86.5677428450585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28372</v>
      </c>
      <c r="E34" s="16">
        <f>SUM(E32)</f>
        <v>24561</v>
      </c>
      <c r="F34" s="16">
        <f>E34-D34</f>
        <v>-3811</v>
      </c>
      <c r="G34" s="16">
        <f>IF(D34=0,0,E34/D34)*100</f>
        <v>86.5677428450585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5200</v>
      </c>
      <c r="E41" s="16">
        <v>2875</v>
      </c>
      <c r="F41" s="16">
        <f>E41-D41</f>
        <v>-2325</v>
      </c>
      <c r="G41" s="16">
        <f>IF(D41=0,0,E41/D41)*100</f>
        <v>55.28846153846154</v>
      </c>
      <c r="H41" s="1">
        <v>5200</v>
      </c>
      <c r="I41" s="1">
        <v>2875</v>
      </c>
    </row>
    <row r="42" spans="1:9" ht="16.5" customHeight="1">
      <c r="A42" s="4"/>
      <c r="B42" s="21" t="s">
        <v>41</v>
      </c>
      <c r="C42" s="15" t="s">
        <v>42</v>
      </c>
      <c r="D42" s="16">
        <v>5200</v>
      </c>
      <c r="E42" s="16">
        <v>2875</v>
      </c>
      <c r="F42" s="16">
        <f>E42-D42</f>
        <v>-2325</v>
      </c>
      <c r="G42" s="16">
        <f>IF(D42=0,0,E42/D42)*100</f>
        <v>55.28846153846154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5200</v>
      </c>
      <c r="E43" s="16">
        <f>SUM(I41:I42)</f>
        <v>2875</v>
      </c>
      <c r="F43" s="16">
        <f>E43-D43</f>
        <v>-2325</v>
      </c>
      <c r="G43" s="16">
        <f>IF(D43=0,0,E43/D43)*100</f>
        <v>55.28846153846154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5200</v>
      </c>
      <c r="E45" s="16">
        <f>SUM(E43)</f>
        <v>2875</v>
      </c>
      <c r="F45" s="16">
        <f>E45-D45</f>
        <v>-2325</v>
      </c>
      <c r="G45" s="16">
        <f>IF(D45=0,0,E45/D45)*100</f>
        <v>55.28846153846154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0</v>
      </c>
      <c r="E49" s="16">
        <v>0</v>
      </c>
      <c r="F49" s="16">
        <f>E49-D49</f>
        <v>0</v>
      </c>
      <c r="G49" s="16">
        <f>IF(D49=0,0,E49/D49)*100</f>
        <v>0</v>
      </c>
      <c r="H49" s="1">
        <v>0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0</v>
      </c>
      <c r="E50" s="16">
        <v>0</v>
      </c>
      <c r="F50" s="16">
        <f>E50-D50</f>
        <v>0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0</v>
      </c>
      <c r="E51" s="16">
        <f>SUM(I49:I50)</f>
        <v>0</v>
      </c>
      <c r="F51" s="16">
        <f>E51-D51</f>
        <v>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0</v>
      </c>
      <c r="E53" s="16">
        <f>SUM(E51)</f>
        <v>0</v>
      </c>
      <c r="F53" s="16">
        <f>E53-D53</f>
        <v>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5200</v>
      </c>
      <c r="E55" s="16">
        <f>SUM(E45,E53)</f>
        <v>2875</v>
      </c>
      <c r="F55" s="16">
        <f>E55-D55</f>
        <v>-2325</v>
      </c>
      <c r="G55" s="16">
        <f>IF(D55=0,0,E55/D55)*100</f>
        <v>55.28846153846154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0</v>
      </c>
      <c r="E60" s="16">
        <v>1064</v>
      </c>
      <c r="F60" s="16">
        <f aca="true" t="shared" si="2" ref="F60:F70">E60-D60</f>
        <v>1064</v>
      </c>
      <c r="G60" s="16">
        <f aca="true" t="shared" si="3" ref="G60:G70">IF(D60=0,0,E60/D60)*100</f>
        <v>0</v>
      </c>
      <c r="H60" s="1">
        <v>0</v>
      </c>
      <c r="I60" s="1">
        <v>1064</v>
      </c>
    </row>
    <row r="61" spans="1:9" ht="16.5" customHeight="1">
      <c r="A61" s="4"/>
      <c r="B61" s="21" t="s">
        <v>62</v>
      </c>
      <c r="C61" s="15" t="s">
        <v>63</v>
      </c>
      <c r="D61" s="16">
        <v>0</v>
      </c>
      <c r="E61" s="16">
        <v>1064</v>
      </c>
      <c r="F61" s="16">
        <f t="shared" si="2"/>
        <v>1064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126</v>
      </c>
      <c r="F62" s="16">
        <f t="shared" si="2"/>
        <v>126</v>
      </c>
      <c r="G62" s="16">
        <f t="shared" si="3"/>
        <v>0</v>
      </c>
      <c r="H62" s="1">
        <v>0</v>
      </c>
      <c r="I62" s="1">
        <v>126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66</v>
      </c>
      <c r="F63" s="16">
        <f t="shared" si="2"/>
        <v>66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0</v>
      </c>
      <c r="E64" s="16">
        <v>38</v>
      </c>
      <c r="F64" s="16">
        <f t="shared" si="2"/>
        <v>38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22</v>
      </c>
      <c r="F65" s="16">
        <f t="shared" si="2"/>
        <v>22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1000</v>
      </c>
      <c r="E66" s="16">
        <v>453</v>
      </c>
      <c r="F66" s="16">
        <f t="shared" si="2"/>
        <v>-547</v>
      </c>
      <c r="G66" s="16">
        <f t="shared" si="3"/>
        <v>45.300000000000004</v>
      </c>
      <c r="H66" s="1">
        <v>1000</v>
      </c>
      <c r="I66" s="1">
        <v>453</v>
      </c>
    </row>
    <row r="67" spans="1:9" ht="16.5" customHeight="1">
      <c r="A67" s="4"/>
      <c r="B67" s="21" t="s">
        <v>39</v>
      </c>
      <c r="C67" s="15" t="s">
        <v>40</v>
      </c>
      <c r="D67" s="16">
        <v>0</v>
      </c>
      <c r="E67" s="16">
        <v>276</v>
      </c>
      <c r="F67" s="16">
        <f t="shared" si="2"/>
        <v>276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148</v>
      </c>
      <c r="F68" s="16">
        <f t="shared" si="2"/>
        <v>148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43</v>
      </c>
      <c r="C69" s="15" t="s">
        <v>44</v>
      </c>
      <c r="D69" s="16">
        <v>1000</v>
      </c>
      <c r="E69" s="16">
        <v>29</v>
      </c>
      <c r="F69" s="16">
        <f t="shared" si="2"/>
        <v>-971</v>
      </c>
      <c r="G69" s="16">
        <f t="shared" si="3"/>
        <v>2.9000000000000004</v>
      </c>
      <c r="H69" s="1">
        <v>0</v>
      </c>
      <c r="I69" s="1">
        <v>0</v>
      </c>
    </row>
    <row r="70" spans="1:7" ht="15.75" customHeight="1">
      <c r="A70" s="4"/>
      <c r="B70" s="27" t="s">
        <v>49</v>
      </c>
      <c r="C70" s="27"/>
      <c r="D70" s="16">
        <f>SUM(H60:H69)</f>
        <v>1000</v>
      </c>
      <c r="E70" s="16">
        <f>SUM(I60:I69)</f>
        <v>1643</v>
      </c>
      <c r="F70" s="16">
        <f t="shared" si="2"/>
        <v>643</v>
      </c>
      <c r="G70" s="16">
        <f t="shared" si="3"/>
        <v>164.3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64</v>
      </c>
      <c r="C72" s="27"/>
      <c r="D72" s="16">
        <f>SUM(D70)</f>
        <v>1000</v>
      </c>
      <c r="E72" s="16">
        <f>SUM(E70)</f>
        <v>1643</v>
      </c>
      <c r="F72" s="16">
        <f>E72-D72</f>
        <v>643</v>
      </c>
      <c r="G72" s="16">
        <f>IF(D72=0,0,E72/D72)*100</f>
        <v>164.3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20" t="s">
        <v>16</v>
      </c>
      <c r="C75" s="19"/>
      <c r="D75" s="19"/>
      <c r="E75" s="19"/>
      <c r="F75" s="19"/>
      <c r="G75" s="19"/>
    </row>
    <row r="76" spans="1:9" ht="16.5" customHeight="1">
      <c r="A76" s="4"/>
      <c r="B76" s="21" t="s">
        <v>37</v>
      </c>
      <c r="C76" s="15" t="s">
        <v>38</v>
      </c>
      <c r="D76" s="16">
        <v>15000</v>
      </c>
      <c r="E76" s="16">
        <v>12930</v>
      </c>
      <c r="F76" s="16">
        <f>E76-D76</f>
        <v>-2070</v>
      </c>
      <c r="G76" s="16">
        <f>IF(D76=0,0,E76/D76)*100</f>
        <v>86.2</v>
      </c>
      <c r="H76" s="1">
        <v>15000</v>
      </c>
      <c r="I76" s="1">
        <v>12930</v>
      </c>
    </row>
    <row r="77" spans="1:9" ht="16.5" customHeight="1">
      <c r="A77" s="4"/>
      <c r="B77" s="21" t="s">
        <v>39</v>
      </c>
      <c r="C77" s="15" t="s">
        <v>40</v>
      </c>
      <c r="D77" s="16">
        <v>0</v>
      </c>
      <c r="E77" s="16">
        <v>6198</v>
      </c>
      <c r="F77" s="16">
        <f>E77-D77</f>
        <v>6198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43</v>
      </c>
      <c r="C78" s="15" t="s">
        <v>44</v>
      </c>
      <c r="D78" s="16">
        <v>15000</v>
      </c>
      <c r="E78" s="16">
        <v>6732</v>
      </c>
      <c r="F78" s="16">
        <f>E78-D78</f>
        <v>-8268</v>
      </c>
      <c r="G78" s="16">
        <f>IF(D78=0,0,E78/D78)*100</f>
        <v>44.879999999999995</v>
      </c>
      <c r="H78" s="1">
        <v>0</v>
      </c>
      <c r="I78" s="1">
        <v>0</v>
      </c>
    </row>
    <row r="79" spans="1:7" ht="15.75" customHeight="1">
      <c r="A79" s="4"/>
      <c r="B79" s="27" t="s">
        <v>49</v>
      </c>
      <c r="C79" s="27"/>
      <c r="D79" s="16">
        <f>SUM(H76:H78)</f>
        <v>15000</v>
      </c>
      <c r="E79" s="16">
        <f>SUM(I76:I78)</f>
        <v>12930</v>
      </c>
      <c r="F79" s="16">
        <f>E79-D79</f>
        <v>-2070</v>
      </c>
      <c r="G79" s="16">
        <f>IF(D79=0,0,E79/D79)*100</f>
        <v>86.2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15000</v>
      </c>
      <c r="E81" s="16">
        <f>SUM(E79)</f>
        <v>12930</v>
      </c>
      <c r="F81" s="16">
        <f>E81-D81</f>
        <v>-2070</v>
      </c>
      <c r="G81" s="16">
        <f>IF(D81=0,0,E81/D81)*100</f>
        <v>86.2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SUM(D72,D81)</f>
        <v>16000</v>
      </c>
      <c r="E83" s="16">
        <f>SUM(E72,E81)</f>
        <v>14573</v>
      </c>
      <c r="F83" s="16">
        <f>E83-D83</f>
        <v>-1427</v>
      </c>
      <c r="G83" s="16">
        <f>IF(D83=0,0,E83/D83)*100</f>
        <v>91.08125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SUM(D55,D83)</f>
        <v>21200</v>
      </c>
      <c r="E85" s="16">
        <f>SUM(E55,E83)</f>
        <v>17448</v>
      </c>
      <c r="F85" s="16">
        <f>E85-D85</f>
        <v>-3752</v>
      </c>
      <c r="G85" s="16">
        <f>IF(D85=0,0,E85/D85)*100</f>
        <v>82.30188679245283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SUM(D34,D85)</f>
        <v>49572</v>
      </c>
      <c r="E89" s="16">
        <f>SUM(E34,E85)</f>
        <v>42009</v>
      </c>
      <c r="F89" s="16">
        <f>E89-D89</f>
        <v>-7563</v>
      </c>
      <c r="G89" s="16">
        <f>IF(D89=0,0,E89/D89)*100</f>
        <v>84.7434035342532</v>
      </c>
    </row>
  </sheetData>
  <sheetProtection selectLockedCells="1" selectUnlockedCells="1"/>
  <mergeCells count="27">
    <mergeCell ref="B81:C81"/>
    <mergeCell ref="B83:C83"/>
    <mergeCell ref="B85:C85"/>
    <mergeCell ref="B57:G57"/>
    <mergeCell ref="B58:G58"/>
    <mergeCell ref="B70:C70"/>
    <mergeCell ref="B72:C72"/>
    <mergeCell ref="B74:G74"/>
    <mergeCell ref="B79:C79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2022-10-19T11:49:24Z</dcterms:modified>
  <cp:category/>
  <cp:version/>
  <cp:contentType/>
  <cp:contentStatus/>
</cp:coreProperties>
</file>