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<sst xmlns="http://schemas.openxmlformats.org/spreadsheetml/2006/main" count="101" uniqueCount="67">
  <si>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</si>
  <si>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</si>
  <si>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</si>
  <si>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</si>
  <si>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</si>
  <si>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</si>
  <si>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</si>
  <si>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</si>
  <si>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</si>
  <si>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</si>
  <si>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</si>
  <si>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Лозево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</si>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</sst>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18966</v>
      </c>
      <c r="E12" s="16">
        <v>23603</v>
      </c>
      <c r="F12" s="16">
        <f aca="true" t="shared" si="0" ref="F12:F25">E12-D12</f>
        <v>4637</v>
      </c>
      <c r="G12" s="16">
        <f aca="true" t="shared" si="1" ref="G12:G25">IF(D12=0,0,E12/D12)*100</f>
        <v>124.44901402509754</v>
      </c>
      <c r="H12" s="1">
        <v>18966</v>
      </c>
      <c r="I12" s="1">
        <v>23603</v>
      </c>
    </row>
    <row r="13" spans="1:9" ht="16.5" customHeight="1">
      <c r="A13" s="4"/>
      <c r="B13" s="21" t="s">
        <v>19</v>
      </c>
      <c r="C13" s="15" t="s">
        <v>20</v>
      </c>
      <c r="D13" s="16">
        <v>18966</v>
      </c>
      <c r="E13" s="16">
        <v>23603</v>
      </c>
      <c r="F13" s="16">
        <f t="shared" si="0"/>
        <v>4637</v>
      </c>
      <c r="G13" s="16">
        <f t="shared" si="1"/>
        <v>124.44901402509754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532</v>
      </c>
      <c r="F14" s="16">
        <f t="shared" si="0"/>
        <v>532</v>
      </c>
      <c r="G14" s="16">
        <f t="shared" si="1"/>
        <v>0</v>
      </c>
      <c r="H14" s="1">
        <v>0</v>
      </c>
      <c r="I14" s="1">
        <v>532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532</v>
      </c>
      <c r="F15" s="16">
        <f t="shared" si="0"/>
        <v>532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3645</v>
      </c>
      <c r="E16" s="16">
        <v>4681</v>
      </c>
      <c r="F16" s="16">
        <f t="shared" si="0"/>
        <v>1036</v>
      </c>
      <c r="G16" s="16">
        <f t="shared" si="1"/>
        <v>128.42249657064474</v>
      </c>
      <c r="H16" s="1">
        <v>3645</v>
      </c>
      <c r="I16" s="1">
        <v>4681</v>
      </c>
    </row>
    <row r="17" spans="1:9" ht="16.5" customHeight="1">
      <c r="A17" s="4"/>
      <c r="B17" s="21" t="s">
        <v>27</v>
      </c>
      <c r="C17" s="15" t="s">
        <v>28</v>
      </c>
      <c r="D17" s="16">
        <v>3645</v>
      </c>
      <c r="E17" s="16">
        <v>3512</v>
      </c>
      <c r="F17" s="16">
        <f t="shared" si="0"/>
        <v>-133</v>
      </c>
      <c r="G17" s="16">
        <f t="shared" si="1"/>
        <v>96.3511659807956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1169</v>
      </c>
      <c r="F18" s="16">
        <f t="shared" si="0"/>
        <v>1169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5523</v>
      </c>
      <c r="E19" s="16">
        <v>5706</v>
      </c>
      <c r="F19" s="16">
        <f t="shared" si="0"/>
        <v>183</v>
      </c>
      <c r="G19" s="16">
        <f t="shared" si="1"/>
        <v>103.31341662140142</v>
      </c>
      <c r="H19" s="1">
        <v>5523</v>
      </c>
      <c r="I19" s="1">
        <v>5706</v>
      </c>
    </row>
    <row r="20" spans="1:9" ht="16.5" customHeight="1">
      <c r="A20" s="4"/>
      <c r="B20" s="21" t="s">
        <v>33</v>
      </c>
      <c r="C20" s="15" t="s">
        <v>34</v>
      </c>
      <c r="D20" s="16">
        <v>1147</v>
      </c>
      <c r="E20" s="16">
        <v>743</v>
      </c>
      <c r="F20" s="16">
        <f t="shared" si="0"/>
        <v>-404</v>
      </c>
      <c r="G20" s="16">
        <f t="shared" si="1"/>
        <v>64.77768090671316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534</v>
      </c>
      <c r="E21" s="16">
        <v>1657</v>
      </c>
      <c r="F21" s="16">
        <f t="shared" si="0"/>
        <v>1123</v>
      </c>
      <c r="G21" s="16">
        <f t="shared" si="1"/>
        <v>310.2996254681648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1761</v>
      </c>
      <c r="E22" s="16">
        <v>2925</v>
      </c>
      <c r="F22" s="16">
        <f t="shared" si="0"/>
        <v>1164</v>
      </c>
      <c r="G22" s="16">
        <f t="shared" si="1"/>
        <v>166.09880749574106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1900</v>
      </c>
      <c r="E23" s="16">
        <v>0</v>
      </c>
      <c r="F23" s="16">
        <f t="shared" si="0"/>
        <v>-1900</v>
      </c>
      <c r="G23" s="16">
        <f t="shared" si="1"/>
        <v>0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181</v>
      </c>
      <c r="E24" s="16">
        <v>381</v>
      </c>
      <c r="F24" s="16">
        <f t="shared" si="0"/>
        <v>200</v>
      </c>
      <c r="G24" s="16">
        <f t="shared" si="1"/>
        <v>210.49723756906076</v>
      </c>
      <c r="H24" s="1">
        <v>0</v>
      </c>
      <c r="I24" s="1">
        <v>0</v>
      </c>
    </row>
    <row r="25" spans="1:7" ht="15.75" customHeight="1">
      <c r="A25" s="4"/>
      <c r="B25" s="27" t="s">
        <v>43</v>
      </c>
      <c r="C25" s="27"/>
      <c r="D25" s="16">
        <f>SUM(H12:H24)</f>
        <v>28134</v>
      </c>
      <c r="E25" s="16">
        <f>SUM(I12:I24)</f>
        <v>34522</v>
      </c>
      <c r="F25" s="16">
        <f t="shared" si="0"/>
        <v>6388</v>
      </c>
      <c r="G25" s="16">
        <f t="shared" si="1"/>
        <v>122.70562308950026</v>
      </c>
    </row>
    <row r="26" spans="1:7" ht="15.75" customHeight="1">
      <c r="A26" s="4"/>
      <c r="B26" s="12"/>
      <c r="C26" s="13"/>
      <c r="D26" s="14"/>
      <c r="E26" s="14"/>
      <c r="F26" s="14"/>
      <c r="G26" s="14"/>
    </row>
    <row r="27" spans="1:7" ht="15.75" customHeight="1">
      <c r="A27" s="4"/>
      <c r="B27" s="27" t="s">
        <v>44</v>
      </c>
      <c r="C27" s="27"/>
      <c r="D27" s="16">
        <f>SUM(D25)</f>
        <v>28134</v>
      </c>
      <c r="E27" s="16">
        <f>SUM(E25)</f>
        <v>34522</v>
      </c>
      <c r="F27" s="16">
        <f>E27-D27</f>
        <v>6388</v>
      </c>
      <c r="G27" s="16">
        <f>IF(D27=0,0,E27/D27)*100</f>
        <v>122.70562308950026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45</v>
      </c>
      <c r="C29" s="27"/>
      <c r="D29" s="16">
        <f>SUM(D27)</f>
        <v>28134</v>
      </c>
      <c r="E29" s="16">
        <f>SUM(E27)</f>
        <v>34522</v>
      </c>
      <c r="F29" s="16">
        <f>E29-D29</f>
        <v>6388</v>
      </c>
      <c r="G29" s="16">
        <f>IF(D29=0,0,E29/D29)*100</f>
        <v>122.70562308950026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46</v>
      </c>
      <c r="C31" s="27"/>
      <c r="D31" s="16">
        <f>SUM(D29)</f>
        <v>28134</v>
      </c>
      <c r="E31" s="16">
        <f>SUM(E29)</f>
        <v>34522</v>
      </c>
      <c r="F31" s="16">
        <f>E31-D31</f>
        <v>6388</v>
      </c>
      <c r="G31" s="16">
        <f>IF(D31=0,0,E31/D31)*100</f>
        <v>122.70562308950026</v>
      </c>
    </row>
    <row r="32" spans="1:7" ht="16.5" customHeight="1">
      <c r="A32" s="4"/>
      <c r="B32" s="12"/>
      <c r="C32" s="13"/>
      <c r="D32" s="14"/>
      <c r="E32" s="14"/>
      <c r="F32" s="14"/>
      <c r="G32" s="14"/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24" t="s">
        <v>47</v>
      </c>
      <c r="C34" s="24"/>
      <c r="D34" s="24"/>
      <c r="E34" s="24"/>
      <c r="F34" s="24"/>
      <c r="G34" s="24"/>
    </row>
    <row r="35" spans="1:7" ht="16.5" customHeight="1">
      <c r="A35" s="4"/>
      <c r="B35" s="25" t="s">
        <v>48</v>
      </c>
      <c r="C35" s="25"/>
      <c r="D35" s="25"/>
      <c r="E35" s="25"/>
      <c r="F35" s="25"/>
      <c r="G35" s="25"/>
    </row>
    <row r="36" spans="1:7" ht="16.5" customHeight="1">
      <c r="A36" s="4"/>
      <c r="B36" s="26" t="s">
        <v>49</v>
      </c>
      <c r="C36" s="26"/>
      <c r="D36" s="26"/>
      <c r="E36" s="26"/>
      <c r="F36" s="26"/>
      <c r="G36" s="26"/>
    </row>
    <row r="37" spans="1:7" ht="16.5" customHeight="1">
      <c r="A37" s="4"/>
      <c r="B37" s="20" t="s">
        <v>16</v>
      </c>
      <c r="C37" s="19"/>
      <c r="D37" s="19"/>
      <c r="E37" s="19"/>
      <c r="F37" s="19"/>
      <c r="G37" s="19"/>
    </row>
    <row r="38" spans="1:9" ht="16.5" customHeight="1">
      <c r="A38" s="4"/>
      <c r="B38" s="21" t="s">
        <v>31</v>
      </c>
      <c r="C38" s="15" t="s">
        <v>32</v>
      </c>
      <c r="D38" s="16">
        <v>8190</v>
      </c>
      <c r="E38" s="16">
        <v>8865</v>
      </c>
      <c r="F38" s="16">
        <f>E38-D38</f>
        <v>675</v>
      </c>
      <c r="G38" s="16">
        <f>IF(D38=0,0,E38/D38)*100</f>
        <v>108.24175824175823</v>
      </c>
      <c r="H38" s="1">
        <v>8190</v>
      </c>
      <c r="I38" s="1">
        <v>8865</v>
      </c>
    </row>
    <row r="39" spans="1:9" ht="16.5" customHeight="1">
      <c r="A39" s="4"/>
      <c r="B39" s="21" t="s">
        <v>35</v>
      </c>
      <c r="C39" s="15" t="s">
        <v>36</v>
      </c>
      <c r="D39" s="16">
        <v>8190</v>
      </c>
      <c r="E39" s="16">
        <v>8865</v>
      </c>
      <c r="F39" s="16">
        <f>E39-D39</f>
        <v>675</v>
      </c>
      <c r="G39" s="16">
        <f>IF(D39=0,0,E39/D39)*100</f>
        <v>108.24175824175823</v>
      </c>
      <c r="H39" s="1">
        <v>0</v>
      </c>
      <c r="I39" s="1">
        <v>0</v>
      </c>
    </row>
    <row r="40" spans="1:7" ht="15.75" customHeight="1">
      <c r="A40" s="4"/>
      <c r="B40" s="27" t="s">
        <v>43</v>
      </c>
      <c r="C40" s="27"/>
      <c r="D40" s="16">
        <f>SUM(H38:H39)</f>
        <v>8190</v>
      </c>
      <c r="E40" s="16">
        <f>SUM(I38:I39)</f>
        <v>8865</v>
      </c>
      <c r="F40" s="16">
        <f>E40-D40</f>
        <v>675</v>
      </c>
      <c r="G40" s="16">
        <f>IF(D40=0,0,E40/D40)*100</f>
        <v>108.24175824175823</v>
      </c>
    </row>
    <row r="41" spans="1:7" ht="15.75" customHeight="1">
      <c r="A41" s="4"/>
      <c r="B41" s="12"/>
      <c r="C41" s="13"/>
      <c r="D41" s="14"/>
      <c r="E41" s="14"/>
      <c r="F41" s="14"/>
      <c r="G41" s="14"/>
    </row>
    <row r="42" spans="1:7" ht="15.75" customHeight="1">
      <c r="A42" s="4"/>
      <c r="B42" s="27" t="s">
        <v>50</v>
      </c>
      <c r="C42" s="27"/>
      <c r="D42" s="16">
        <f>SUM(D40)</f>
        <v>8190</v>
      </c>
      <c r="E42" s="16">
        <f>SUM(E40)</f>
        <v>8865</v>
      </c>
      <c r="F42" s="16">
        <f>E42-D42</f>
        <v>675</v>
      </c>
      <c r="G42" s="16">
        <f>IF(D42=0,0,E42/D42)*100</f>
        <v>108.24175824175823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6.5" customHeight="1">
      <c r="A44" s="4"/>
      <c r="B44" s="26" t="s">
        <v>51</v>
      </c>
      <c r="C44" s="26"/>
      <c r="D44" s="26"/>
      <c r="E44" s="26"/>
      <c r="F44" s="26"/>
      <c r="G44" s="26"/>
    </row>
    <row r="45" spans="1:7" ht="16.5" customHeight="1">
      <c r="A45" s="4"/>
      <c r="B45" s="20" t="s">
        <v>16</v>
      </c>
      <c r="C45" s="19"/>
      <c r="D45" s="19"/>
      <c r="E45" s="19"/>
      <c r="F45" s="19"/>
      <c r="G45" s="19"/>
    </row>
    <row r="46" spans="1:9" ht="16.5" customHeight="1">
      <c r="A46" s="4"/>
      <c r="B46" s="21" t="s">
        <v>31</v>
      </c>
      <c r="C46" s="15" t="s">
        <v>32</v>
      </c>
      <c r="D46" s="16">
        <v>4500</v>
      </c>
      <c r="E46" s="16">
        <v>0</v>
      </c>
      <c r="F46" s="16">
        <f>E46-D46</f>
        <v>-4500</v>
      </c>
      <c r="G46" s="16">
        <f>IF(D46=0,0,E46/D46)*100</f>
        <v>0</v>
      </c>
      <c r="H46" s="1">
        <v>4500</v>
      </c>
      <c r="I46" s="1">
        <v>0</v>
      </c>
    </row>
    <row r="47" spans="1:9" ht="16.5" customHeight="1">
      <c r="A47" s="4"/>
      <c r="B47" s="21" t="s">
        <v>39</v>
      </c>
      <c r="C47" s="15" t="s">
        <v>40</v>
      </c>
      <c r="D47" s="16">
        <v>4500</v>
      </c>
      <c r="E47" s="16">
        <v>0</v>
      </c>
      <c r="F47" s="16">
        <f>E47-D47</f>
        <v>-4500</v>
      </c>
      <c r="G47" s="16">
        <f>IF(D47=0,0,E47/D47)*100</f>
        <v>0</v>
      </c>
      <c r="H47" s="1">
        <v>0</v>
      </c>
      <c r="I47" s="1">
        <v>0</v>
      </c>
    </row>
    <row r="48" spans="1:7" ht="15.75" customHeight="1">
      <c r="A48" s="4"/>
      <c r="B48" s="27" t="s">
        <v>43</v>
      </c>
      <c r="C48" s="27"/>
      <c r="D48" s="16">
        <f>SUM(H46:H47)</f>
        <v>4500</v>
      </c>
      <c r="E48" s="16">
        <f>SUM(I46:I47)</f>
        <v>0</v>
      </c>
      <c r="F48" s="16">
        <f>E48-D48</f>
        <v>-4500</v>
      </c>
      <c r="G48" s="16">
        <f>IF(D48=0,0,E48/D48)*100</f>
        <v>0</v>
      </c>
    </row>
    <row r="49" spans="1:7" ht="15.75" customHeight="1">
      <c r="A49" s="4"/>
      <c r="B49" s="12"/>
      <c r="C49" s="13"/>
      <c r="D49" s="14"/>
      <c r="E49" s="14"/>
      <c r="F49" s="14"/>
      <c r="G49" s="14"/>
    </row>
    <row r="50" spans="1:7" ht="15.75" customHeight="1">
      <c r="A50" s="4"/>
      <c r="B50" s="27" t="s">
        <v>52</v>
      </c>
      <c r="C50" s="27"/>
      <c r="D50" s="16">
        <f>SUM(D48)</f>
        <v>4500</v>
      </c>
      <c r="E50" s="16">
        <f>SUM(E48)</f>
        <v>0</v>
      </c>
      <c r="F50" s="16">
        <f>E50-D50</f>
        <v>-4500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53</v>
      </c>
      <c r="C52" s="27"/>
      <c r="D52" s="16">
        <f>SUM(D42,D50)</f>
        <v>12690</v>
      </c>
      <c r="E52" s="16">
        <f>SUM(E42,E50)</f>
        <v>8865</v>
      </c>
      <c r="F52" s="16">
        <f>E52-D52</f>
        <v>-3825</v>
      </c>
      <c r="G52" s="16">
        <f>IF(D52=0,0,E52/D52)*100</f>
        <v>69.8581560283688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6.5" customHeight="1">
      <c r="A54" s="4"/>
      <c r="B54" s="25" t="s">
        <v>54</v>
      </c>
      <c r="C54" s="25"/>
      <c r="D54" s="25"/>
      <c r="E54" s="25"/>
      <c r="F54" s="25"/>
      <c r="G54" s="25"/>
    </row>
    <row r="55" spans="1:7" ht="16.5" customHeight="1">
      <c r="A55" s="4"/>
      <c r="B55" s="26" t="s">
        <v>55</v>
      </c>
      <c r="C55" s="26"/>
      <c r="D55" s="26"/>
      <c r="E55" s="26"/>
      <c r="F55" s="26"/>
      <c r="G55" s="26"/>
    </row>
    <row r="56" spans="1:7" ht="16.5" customHeight="1">
      <c r="A56" s="4"/>
      <c r="B56" s="20" t="s">
        <v>16</v>
      </c>
      <c r="C56" s="19"/>
      <c r="D56" s="19"/>
      <c r="E56" s="19"/>
      <c r="F56" s="19"/>
      <c r="G56" s="19"/>
    </row>
    <row r="57" spans="1:9" ht="16.5" customHeight="1">
      <c r="A57" s="4"/>
      <c r="B57" s="21" t="s">
        <v>31</v>
      </c>
      <c r="C57" s="15" t="s">
        <v>32</v>
      </c>
      <c r="D57" s="16">
        <v>2460</v>
      </c>
      <c r="E57" s="16">
        <v>1656</v>
      </c>
      <c r="F57" s="16">
        <f>E57-D57</f>
        <v>-804</v>
      </c>
      <c r="G57" s="16">
        <f>IF(D57=0,0,E57/D57)*100</f>
        <v>67.31707317073172</v>
      </c>
      <c r="H57" s="1">
        <v>2460</v>
      </c>
      <c r="I57" s="1">
        <v>1656</v>
      </c>
    </row>
    <row r="58" spans="1:9" ht="16.5" customHeight="1">
      <c r="A58" s="4"/>
      <c r="B58" s="21" t="s">
        <v>33</v>
      </c>
      <c r="C58" s="15" t="s">
        <v>34</v>
      </c>
      <c r="D58" s="16">
        <v>0</v>
      </c>
      <c r="E58" s="16">
        <v>128</v>
      </c>
      <c r="F58" s="16">
        <f>E58-D58</f>
        <v>128</v>
      </c>
      <c r="G58" s="16">
        <f>IF(D58=0,0,E58/D58)*100</f>
        <v>0</v>
      </c>
      <c r="H58" s="1">
        <v>0</v>
      </c>
      <c r="I58" s="1">
        <v>0</v>
      </c>
    </row>
    <row r="59" spans="1:9" ht="16.5" customHeight="1">
      <c r="A59" s="4"/>
      <c r="B59" s="21" t="s">
        <v>37</v>
      </c>
      <c r="C59" s="15" t="s">
        <v>38</v>
      </c>
      <c r="D59" s="16">
        <v>2460</v>
      </c>
      <c r="E59" s="16">
        <v>1528</v>
      </c>
      <c r="F59" s="16">
        <f>E59-D59</f>
        <v>-932</v>
      </c>
      <c r="G59" s="16">
        <f>IF(D59=0,0,E59/D59)*100</f>
        <v>62.11382113821138</v>
      </c>
      <c r="H59" s="1">
        <v>0</v>
      </c>
      <c r="I59" s="1">
        <v>0</v>
      </c>
    </row>
    <row r="60" spans="1:7" ht="15.75" customHeight="1">
      <c r="A60" s="4"/>
      <c r="B60" s="27" t="s">
        <v>43</v>
      </c>
      <c r="C60" s="27"/>
      <c r="D60" s="16">
        <f>SUM(H57:H59)</f>
        <v>2460</v>
      </c>
      <c r="E60" s="16">
        <f>SUM(I57:I59)</f>
        <v>1656</v>
      </c>
      <c r="F60" s="16">
        <f>E60-D60</f>
        <v>-804</v>
      </c>
      <c r="G60" s="16">
        <f>IF(D60=0,0,E60/D60)*100</f>
        <v>67.31707317073172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56</v>
      </c>
      <c r="C62" s="27"/>
      <c r="D62" s="16">
        <f>SUM(D60)</f>
        <v>2460</v>
      </c>
      <c r="E62" s="16">
        <f>SUM(E60)</f>
        <v>1656</v>
      </c>
      <c r="F62" s="16">
        <f>E62-D62</f>
        <v>-804</v>
      </c>
      <c r="G62" s="16">
        <f>IF(D62=0,0,E62/D62)*100</f>
        <v>67.31707317073172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57</v>
      </c>
      <c r="C64" s="26"/>
      <c r="D64" s="26"/>
      <c r="E64" s="26"/>
      <c r="F64" s="26"/>
      <c r="G64" s="26"/>
    </row>
    <row r="65" spans="1:7" ht="16.5" customHeight="1">
      <c r="A65" s="4"/>
      <c r="B65" s="20" t="s">
        <v>16</v>
      </c>
      <c r="C65" s="19"/>
      <c r="D65" s="19"/>
      <c r="E65" s="19"/>
      <c r="F65" s="19"/>
      <c r="G65" s="19"/>
    </row>
    <row r="66" spans="1:9" ht="16.5" customHeight="1">
      <c r="A66" s="4"/>
      <c r="B66" s="21" t="s">
        <v>31</v>
      </c>
      <c r="C66" s="15" t="s">
        <v>32</v>
      </c>
      <c r="D66" s="16">
        <v>42000</v>
      </c>
      <c r="E66" s="16">
        <v>27100</v>
      </c>
      <c r="F66" s="16">
        <f>E66-D66</f>
        <v>-14900</v>
      </c>
      <c r="G66" s="16">
        <f>IF(D66=0,0,E66/D66)*100</f>
        <v>64.52380952380953</v>
      </c>
      <c r="H66" s="1">
        <v>42000</v>
      </c>
      <c r="I66" s="1">
        <v>27100</v>
      </c>
    </row>
    <row r="67" spans="1:9" ht="16.5" customHeight="1">
      <c r="A67" s="4"/>
      <c r="B67" s="21" t="s">
        <v>33</v>
      </c>
      <c r="C67" s="15" t="s">
        <v>34</v>
      </c>
      <c r="D67" s="16">
        <v>0</v>
      </c>
      <c r="E67" s="16">
        <v>6198</v>
      </c>
      <c r="F67" s="16">
        <f>E67-D67</f>
        <v>6198</v>
      </c>
      <c r="G67" s="16">
        <f>IF(D67=0,0,E67/D67)*100</f>
        <v>0</v>
      </c>
      <c r="H67" s="1">
        <v>0</v>
      </c>
      <c r="I67" s="1">
        <v>0</v>
      </c>
    </row>
    <row r="68" spans="1:9" ht="16.5" customHeight="1">
      <c r="A68" s="4"/>
      <c r="B68" s="21" t="s">
        <v>37</v>
      </c>
      <c r="C68" s="15" t="s">
        <v>38</v>
      </c>
      <c r="D68" s="16">
        <v>42000</v>
      </c>
      <c r="E68" s="16">
        <v>20902</v>
      </c>
      <c r="F68" s="16">
        <f>E68-D68</f>
        <v>-21098</v>
      </c>
      <c r="G68" s="16">
        <f>IF(D68=0,0,E68/D68)*100</f>
        <v>49.766666666666666</v>
      </c>
      <c r="H68" s="1">
        <v>0</v>
      </c>
      <c r="I68" s="1">
        <v>0</v>
      </c>
    </row>
    <row r="69" spans="1:7" ht="15.75" customHeight="1">
      <c r="A69" s="4"/>
      <c r="B69" s="27" t="s">
        <v>43</v>
      </c>
      <c r="C69" s="27"/>
      <c r="D69" s="16">
        <f>SUM(H66:H68)</f>
        <v>42000</v>
      </c>
      <c r="E69" s="16">
        <f>SUM(I66:I68)</f>
        <v>27100</v>
      </c>
      <c r="F69" s="16">
        <f>E69-D69</f>
        <v>-14900</v>
      </c>
      <c r="G69" s="16">
        <f>IF(D69=0,0,E69/D69)*100</f>
        <v>64.52380952380953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58</v>
      </c>
      <c r="C71" s="27"/>
      <c r="D71" s="16">
        <f>SUM(D69)</f>
        <v>42000</v>
      </c>
      <c r="E71" s="16">
        <f>SUM(E69)</f>
        <v>27100</v>
      </c>
      <c r="F71" s="16">
        <f>E71-D71</f>
        <v>-14900</v>
      </c>
      <c r="G71" s="16">
        <f>IF(D71=0,0,E71/D71)*100</f>
        <v>64.52380952380953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59</v>
      </c>
      <c r="C73" s="27"/>
      <c r="D73" s="16">
        <f>SUM(D62,D71)</f>
        <v>44460</v>
      </c>
      <c r="E73" s="16">
        <f>SUM(E62,E71)</f>
        <v>28756</v>
      </c>
      <c r="F73" s="16">
        <f>E73-D73</f>
        <v>-15704</v>
      </c>
      <c r="G73" s="16">
        <f>IF(D73=0,0,E73/D73)*100</f>
        <v>64.6783625730994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60</v>
      </c>
      <c r="C75" s="27"/>
      <c r="D75" s="16">
        <f>SUM(D52,D73)</f>
        <v>57150</v>
      </c>
      <c r="E75" s="16">
        <f>SUM(E52,E73)</f>
        <v>37621</v>
      </c>
      <c r="F75" s="16">
        <f>E75-D75</f>
        <v>-19529</v>
      </c>
      <c r="G75" s="16">
        <f>IF(D75=0,0,E75/D75)*100</f>
        <v>65.82852143482066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24" t="s">
        <v>61</v>
      </c>
      <c r="C78" s="24"/>
      <c r="D78" s="24"/>
      <c r="E78" s="24"/>
      <c r="F78" s="24"/>
      <c r="G78" s="24"/>
    </row>
    <row r="79" spans="1:7" ht="16.5" customHeight="1">
      <c r="A79" s="4"/>
      <c r="B79" s="25" t="s">
        <v>62</v>
      </c>
      <c r="C79" s="25"/>
      <c r="D79" s="25"/>
      <c r="E79" s="25"/>
      <c r="F79" s="25"/>
      <c r="G79" s="25"/>
    </row>
    <row r="80" spans="1:7" ht="16.5" customHeight="1">
      <c r="A80" s="4"/>
      <c r="B80" s="26" t="s">
        <v>63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31</v>
      </c>
      <c r="C82" s="15" t="s">
        <v>32</v>
      </c>
      <c r="D82" s="16">
        <v>650</v>
      </c>
      <c r="E82" s="16">
        <v>0</v>
      </c>
      <c r="F82" s="16">
        <f>E82-D82</f>
        <v>-650</v>
      </c>
      <c r="G82" s="16">
        <f>IF(D82=0,0,E82/D82)*100</f>
        <v>0</v>
      </c>
      <c r="H82" s="1">
        <v>650</v>
      </c>
      <c r="I82" s="1">
        <v>0</v>
      </c>
    </row>
    <row r="83" spans="1:9" ht="16.5" customHeight="1">
      <c r="A83" s="4"/>
      <c r="B83" s="21" t="s">
        <v>37</v>
      </c>
      <c r="C83" s="15" t="s">
        <v>38</v>
      </c>
      <c r="D83" s="16">
        <v>650</v>
      </c>
      <c r="E83" s="16">
        <v>0</v>
      </c>
      <c r="F83" s="16">
        <f>E83-D83</f>
        <v>-650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43</v>
      </c>
      <c r="C84" s="27"/>
      <c r="D84" s="16">
        <f>SUM(H82:H83)</f>
        <v>650</v>
      </c>
      <c r="E84" s="16">
        <f>SUM(I82:I83)</f>
        <v>0</v>
      </c>
      <c r="F84" s="16">
        <f>E84-D84</f>
        <v>-650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64</v>
      </c>
      <c r="C86" s="27"/>
      <c r="D86" s="16">
        <f>SUM(D84)</f>
        <v>650</v>
      </c>
      <c r="E86" s="16">
        <f>SUM(E84)</f>
        <v>0</v>
      </c>
      <c r="F86" s="16">
        <f>E86-D86</f>
        <v>-650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65</v>
      </c>
      <c r="C88" s="27"/>
      <c r="D88" s="16">
        <f>SUM(D86)</f>
        <v>650</v>
      </c>
      <c r="E88" s="16">
        <f>SUM(E86)</f>
        <v>0</v>
      </c>
      <c r="F88" s="16">
        <f>E88-D88</f>
        <v>-650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66</v>
      </c>
      <c r="C90" s="27"/>
      <c r="D90" s="16">
        <f>SUM(D88)</f>
        <v>650</v>
      </c>
      <c r="E90" s="16">
        <f>SUM(E88)</f>
        <v>0</v>
      </c>
      <c r="F90" s="16">
        <f>E90-D90</f>
        <v>-650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SUM(D31,D75,D90)</f>
        <v>85934</v>
      </c>
      <c r="E94" s="16">
        <f>SUM(E31,E75,E90)</f>
        <v>72143</v>
      </c>
      <c r="F94" s="16">
        <f>E94-D94</f>
        <v>-13791</v>
      </c>
      <c r="G94" s="16">
        <f>IF(D94=0,0,E94/D94)*100</f>
        <v>83.95163730304652</v>
      </c>
    </row>
  </sheetData>
  <sheetProtection selectLockedCells="1" selectUnlockedCells="1"/>
  <mergeCells count="34">
    <mergeCell ref="B84:C84"/>
    <mergeCell ref="B86:C86"/>
    <mergeCell ref="B88:C88"/>
    <mergeCell ref="B90:C90"/>
    <mergeCell ref="B71:C71"/>
    <mergeCell ref="B73:C73"/>
    <mergeCell ref="B75:C75"/>
    <mergeCell ref="B78:G78"/>
    <mergeCell ref="B79:G79"/>
    <mergeCell ref="B80:G80"/>
    <mergeCell ref="B54:G54"/>
    <mergeCell ref="B55:G55"/>
    <mergeCell ref="B60:C60"/>
    <mergeCell ref="B62:C62"/>
    <mergeCell ref="B64:G64"/>
    <mergeCell ref="B69:C69"/>
    <mergeCell ref="B40:C40"/>
    <mergeCell ref="B42:C42"/>
    <mergeCell ref="B44:G44"/>
    <mergeCell ref="B48:C48"/>
    <mergeCell ref="B50:C50"/>
    <mergeCell ref="B52:C52"/>
    <mergeCell ref="B27:C27"/>
    <mergeCell ref="B29:C29"/>
    <mergeCell ref="B31:C31"/>
    <mergeCell ref="B34:G34"/>
    <mergeCell ref="B35:G35"/>
    <mergeCell ref="B36:G36"/>
    <mergeCell ref="B2:G2"/>
    <mergeCell ref="B3:G3"/>
    <mergeCell ref="B8:G8"/>
    <mergeCell ref="B9:G9"/>
    <mergeCell ref="B10:G10"/>
    <mergeCell ref="B25:C25"/>
  </mergeCells>
  <printOptions/>
  <pageMargins left="0.7" right="0.7" top="0.75" bottom="0.75" header="0.5118055555555555" footer="0.5118055555555555"/>
  <pageSetup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2023-10-12T06:45:49Z</dcterms:modified>
  <cp:category/>
  <cp:version/>
  <cp:contentType/>
  <cp:contentStatus/>
</cp:coreProperties>
</file>