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<sst xmlns="http://schemas.openxmlformats.org/spreadsheetml/2006/main" count="111" uniqueCount="73">
  <si>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</si>
  <si>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</si>
  <si>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</si>
  <si>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</si>
  <si>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</si>
  <si>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</si>
  <si>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</si>
  <si>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</si>
  <si>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</si>
  <si>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</si>
  <si>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</si>
  <si>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Мараш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</si>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</sst>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G27" sqref="G27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27946</v>
      </c>
      <c r="E12" s="16">
        <v>32389</v>
      </c>
      <c r="F12" s="16">
        <f aca="true" t="shared" si="0" ref="F12:F27">E12-D12</f>
        <v>4443</v>
      </c>
      <c r="G12" s="16">
        <f aca="true" t="shared" si="1" ref="G12:G27">IF(D12=0,0,E12/D12)*100</f>
        <v>115.89851857153081</v>
      </c>
      <c r="H12" s="1">
        <v>27946</v>
      </c>
      <c r="I12" s="1">
        <v>32389</v>
      </c>
    </row>
    <row r="13" spans="1:9" ht="16.5" customHeight="1">
      <c r="A13" s="4"/>
      <c r="B13" s="21" t="s">
        <v>19</v>
      </c>
      <c r="C13" s="15" t="s">
        <v>20</v>
      </c>
      <c r="D13" s="16">
        <v>27946</v>
      </c>
      <c r="E13" s="16">
        <v>32389</v>
      </c>
      <c r="F13" s="16">
        <f t="shared" si="0"/>
        <v>4443</v>
      </c>
      <c r="G13" s="16">
        <f t="shared" si="1"/>
        <v>115.89851857153081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1430</v>
      </c>
      <c r="F14" s="16">
        <f t="shared" si="0"/>
        <v>1430</v>
      </c>
      <c r="G14" s="16">
        <f t="shared" si="1"/>
        <v>0</v>
      </c>
      <c r="H14" s="1">
        <v>0</v>
      </c>
      <c r="I14" s="1">
        <v>1430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1271</v>
      </c>
      <c r="F15" s="16">
        <f t="shared" si="0"/>
        <v>1271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159</v>
      </c>
      <c r="F16" s="16">
        <f t="shared" si="0"/>
        <v>159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5371</v>
      </c>
      <c r="E17" s="16">
        <v>6560</v>
      </c>
      <c r="F17" s="16">
        <f t="shared" si="0"/>
        <v>1189</v>
      </c>
      <c r="G17" s="16">
        <f t="shared" si="1"/>
        <v>122.13740458015268</v>
      </c>
      <c r="H17" s="1">
        <v>5371</v>
      </c>
      <c r="I17" s="1">
        <v>6560</v>
      </c>
    </row>
    <row r="18" spans="1:9" ht="16.5" customHeight="1">
      <c r="A18" s="4"/>
      <c r="B18" s="21" t="s">
        <v>29</v>
      </c>
      <c r="C18" s="15" t="s">
        <v>30</v>
      </c>
      <c r="D18" s="16">
        <v>5371</v>
      </c>
      <c r="E18" s="16">
        <v>3963</v>
      </c>
      <c r="F18" s="16">
        <f t="shared" si="0"/>
        <v>-1408</v>
      </c>
      <c r="G18" s="16">
        <f t="shared" si="1"/>
        <v>73.78514243157699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1642</v>
      </c>
      <c r="F19" s="16">
        <f t="shared" si="0"/>
        <v>1642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955</v>
      </c>
      <c r="F20" s="16">
        <f t="shared" si="0"/>
        <v>955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11710</v>
      </c>
      <c r="E21" s="16">
        <v>7078</v>
      </c>
      <c r="F21" s="16">
        <f t="shared" si="0"/>
        <v>-4632</v>
      </c>
      <c r="G21" s="16">
        <f t="shared" si="1"/>
        <v>60.44406490179334</v>
      </c>
      <c r="H21" s="1">
        <v>11710</v>
      </c>
      <c r="I21" s="1">
        <v>7078</v>
      </c>
    </row>
    <row r="22" spans="1:9" ht="16.5" customHeight="1">
      <c r="A22" s="4"/>
      <c r="B22" s="21" t="s">
        <v>37</v>
      </c>
      <c r="C22" s="15" t="s">
        <v>38</v>
      </c>
      <c r="D22" s="16">
        <v>220</v>
      </c>
      <c r="E22" s="16">
        <v>636</v>
      </c>
      <c r="F22" s="16">
        <f t="shared" si="0"/>
        <v>416</v>
      </c>
      <c r="G22" s="16">
        <f t="shared" si="1"/>
        <v>289.0909090909091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4600</v>
      </c>
      <c r="E23" s="16">
        <v>3083</v>
      </c>
      <c r="F23" s="16">
        <f t="shared" si="0"/>
        <v>-1517</v>
      </c>
      <c r="G23" s="16">
        <f t="shared" si="1"/>
        <v>67.02173913043478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660</v>
      </c>
      <c r="E24" s="16">
        <v>895</v>
      </c>
      <c r="F24" s="16">
        <f t="shared" si="0"/>
        <v>235</v>
      </c>
      <c r="G24" s="16">
        <f t="shared" si="1"/>
        <v>135.6060606060606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5700</v>
      </c>
      <c r="E25" s="16">
        <v>2014</v>
      </c>
      <c r="F25" s="16">
        <f t="shared" si="0"/>
        <v>-3686</v>
      </c>
      <c r="G25" s="16">
        <f t="shared" si="1"/>
        <v>35.333333333333336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530</v>
      </c>
      <c r="E26" s="16">
        <v>450</v>
      </c>
      <c r="F26" s="16">
        <f t="shared" si="0"/>
        <v>-80</v>
      </c>
      <c r="G26" s="16">
        <f t="shared" si="1"/>
        <v>84.90566037735849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45027</v>
      </c>
      <c r="E27" s="16">
        <f>SUM(I12:I26)</f>
        <v>47457</v>
      </c>
      <c r="F27" s="16">
        <f t="shared" si="0"/>
        <v>2430</v>
      </c>
      <c r="G27" s="16">
        <f t="shared" si="1"/>
        <v>105.39676194283429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45027</v>
      </c>
      <c r="E29" s="16">
        <f>SUM(E27)</f>
        <v>47457</v>
      </c>
      <c r="F29" s="16">
        <f>E29-D29</f>
        <v>2430</v>
      </c>
      <c r="G29" s="16">
        <f>IF(D29=0,0,E29/D29)*100</f>
        <v>105.39676194283429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45027</v>
      </c>
      <c r="E31" s="16">
        <f>SUM(E29)</f>
        <v>47457</v>
      </c>
      <c r="F31" s="16">
        <f>E31-D31</f>
        <v>2430</v>
      </c>
      <c r="G31" s="16">
        <f>IF(D31=0,0,E31/D31)*100</f>
        <v>105.39676194283429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45027</v>
      </c>
      <c r="E33" s="16">
        <f>SUM(E31)</f>
        <v>47457</v>
      </c>
      <c r="F33" s="16">
        <f>E33-D33</f>
        <v>2430</v>
      </c>
      <c r="G33" s="16">
        <f>IF(D33=0,0,E33/D33)*100</f>
        <v>105.39676194283429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6292</v>
      </c>
      <c r="E40" s="16">
        <v>10383</v>
      </c>
      <c r="F40" s="16">
        <f>E40-D40</f>
        <v>4091</v>
      </c>
      <c r="G40" s="16">
        <f>IF(D40=0,0,E40/D40)*100</f>
        <v>165.01907183725365</v>
      </c>
      <c r="H40" s="1">
        <v>6292</v>
      </c>
      <c r="I40" s="1">
        <v>10383</v>
      </c>
    </row>
    <row r="41" spans="1:9" ht="16.5" customHeight="1">
      <c r="A41" s="4"/>
      <c r="B41" s="21" t="s">
        <v>39</v>
      </c>
      <c r="C41" s="15" t="s">
        <v>40</v>
      </c>
      <c r="D41" s="16">
        <v>6292</v>
      </c>
      <c r="E41" s="16">
        <v>10383</v>
      </c>
      <c r="F41" s="16">
        <f>E41-D41</f>
        <v>4091</v>
      </c>
      <c r="G41" s="16">
        <f>IF(D41=0,0,E41/D41)*100</f>
        <v>165.01907183725365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6292</v>
      </c>
      <c r="E42" s="16">
        <f>SUM(I40:I41)</f>
        <v>10383</v>
      </c>
      <c r="F42" s="16">
        <f>E42-D42</f>
        <v>4091</v>
      </c>
      <c r="G42" s="16">
        <f>IF(D42=0,0,E42/D42)*100</f>
        <v>165.01907183725365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6292</v>
      </c>
      <c r="E44" s="16">
        <f>SUM(E42)</f>
        <v>10383</v>
      </c>
      <c r="F44" s="16">
        <f>E44-D44</f>
        <v>4091</v>
      </c>
      <c r="G44" s="16">
        <f>IF(D44=0,0,E44/D44)*100</f>
        <v>165.01907183725365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6900</v>
      </c>
      <c r="E48" s="16">
        <v>0</v>
      </c>
      <c r="F48" s="16">
        <f>E48-D48</f>
        <v>-6900</v>
      </c>
      <c r="G48" s="16">
        <f>IF(D48=0,0,E48/D48)*100</f>
        <v>0</v>
      </c>
      <c r="H48" s="1">
        <v>6900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6900</v>
      </c>
      <c r="E49" s="16">
        <v>0</v>
      </c>
      <c r="F49" s="16">
        <f>E49-D49</f>
        <v>-6900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6900</v>
      </c>
      <c r="E50" s="16">
        <f>SUM(I48:I49)</f>
        <v>0</v>
      </c>
      <c r="F50" s="16">
        <f>E50-D50</f>
        <v>-6900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6900</v>
      </c>
      <c r="E52" s="16">
        <f>SUM(E50)</f>
        <v>0</v>
      </c>
      <c r="F52" s="16">
        <f>E52-D52</f>
        <v>-6900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13192</v>
      </c>
      <c r="E54" s="16">
        <f>SUM(E44,E52)</f>
        <v>10383</v>
      </c>
      <c r="F54" s="16">
        <f>E54-D54</f>
        <v>-2809</v>
      </c>
      <c r="G54" s="16">
        <f>IF(D54=0,0,E54/D54)*100</f>
        <v>78.70679199514858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21</v>
      </c>
      <c r="C59" s="15" t="s">
        <v>22</v>
      </c>
      <c r="D59" s="16">
        <v>0</v>
      </c>
      <c r="E59" s="16">
        <v>2393</v>
      </c>
      <c r="F59" s="16">
        <f aca="true" t="shared" si="2" ref="F59:F64">E59-D59</f>
        <v>2393</v>
      </c>
      <c r="G59" s="16">
        <f aca="true" t="shared" si="3" ref="G59:G64">IF(D59=0,0,E59/D59)*100</f>
        <v>0</v>
      </c>
      <c r="H59" s="1">
        <v>0</v>
      </c>
      <c r="I59" s="1">
        <v>2393</v>
      </c>
    </row>
    <row r="60" spans="1:9" ht="16.5" customHeight="1">
      <c r="A60" s="4"/>
      <c r="B60" s="21" t="s">
        <v>60</v>
      </c>
      <c r="C60" s="15" t="s">
        <v>61</v>
      </c>
      <c r="D60" s="16">
        <v>0</v>
      </c>
      <c r="E60" s="16">
        <v>2393</v>
      </c>
      <c r="F60" s="16">
        <f t="shared" si="2"/>
        <v>2393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35</v>
      </c>
      <c r="C61" s="15" t="s">
        <v>36</v>
      </c>
      <c r="D61" s="16">
        <v>5280</v>
      </c>
      <c r="E61" s="16">
        <v>1635</v>
      </c>
      <c r="F61" s="16">
        <f t="shared" si="2"/>
        <v>-3645</v>
      </c>
      <c r="G61" s="16">
        <f t="shared" si="3"/>
        <v>30.96590909090909</v>
      </c>
      <c r="H61" s="1">
        <v>5280</v>
      </c>
      <c r="I61" s="1">
        <v>1635</v>
      </c>
    </row>
    <row r="62" spans="1:9" ht="16.5" customHeight="1">
      <c r="A62" s="4"/>
      <c r="B62" s="21" t="s">
        <v>37</v>
      </c>
      <c r="C62" s="15" t="s">
        <v>38</v>
      </c>
      <c r="D62" s="16">
        <v>2640</v>
      </c>
      <c r="E62" s="16">
        <v>1515</v>
      </c>
      <c r="F62" s="16">
        <f t="shared" si="2"/>
        <v>-1125</v>
      </c>
      <c r="G62" s="16">
        <f t="shared" si="3"/>
        <v>57.38636363636363</v>
      </c>
      <c r="H62" s="1">
        <v>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2640</v>
      </c>
      <c r="E63" s="16">
        <v>120</v>
      </c>
      <c r="F63" s="16">
        <f t="shared" si="2"/>
        <v>-2520</v>
      </c>
      <c r="G63" s="16">
        <f t="shared" si="3"/>
        <v>4.545454545454546</v>
      </c>
      <c r="H63" s="1">
        <v>0</v>
      </c>
      <c r="I63" s="1">
        <v>0</v>
      </c>
    </row>
    <row r="64" spans="1:7" ht="15.75" customHeight="1">
      <c r="A64" s="4"/>
      <c r="B64" s="27" t="s">
        <v>47</v>
      </c>
      <c r="C64" s="27"/>
      <c r="D64" s="16">
        <f>SUM(H59:H63)</f>
        <v>5280</v>
      </c>
      <c r="E64" s="16">
        <f>SUM(I59:I63)</f>
        <v>4028</v>
      </c>
      <c r="F64" s="16">
        <f t="shared" si="2"/>
        <v>-1252</v>
      </c>
      <c r="G64" s="16">
        <f t="shared" si="3"/>
        <v>76.2878787878788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5280</v>
      </c>
      <c r="E66" s="16">
        <f>SUM(E64)</f>
        <v>4028</v>
      </c>
      <c r="F66" s="16">
        <f>E66-D66</f>
        <v>-1252</v>
      </c>
      <c r="G66" s="16">
        <f>IF(D66=0,0,E66/D66)*100</f>
        <v>76.2878787878788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26" t="s">
        <v>63</v>
      </c>
      <c r="C68" s="26"/>
      <c r="D68" s="26"/>
      <c r="E68" s="26"/>
      <c r="F68" s="26"/>
      <c r="G68" s="26"/>
    </row>
    <row r="69" spans="1:7" ht="16.5" customHeight="1">
      <c r="A69" s="4"/>
      <c r="B69" s="20" t="s">
        <v>16</v>
      </c>
      <c r="C69" s="19"/>
      <c r="D69" s="19"/>
      <c r="E69" s="19"/>
      <c r="F69" s="19"/>
      <c r="G69" s="19"/>
    </row>
    <row r="70" spans="1:9" ht="16.5" customHeight="1">
      <c r="A70" s="4"/>
      <c r="B70" s="21" t="s">
        <v>35</v>
      </c>
      <c r="C70" s="15" t="s">
        <v>36</v>
      </c>
      <c r="D70" s="16">
        <v>36550</v>
      </c>
      <c r="E70" s="16">
        <v>32614</v>
      </c>
      <c r="F70" s="16">
        <f>E70-D70</f>
        <v>-3936</v>
      </c>
      <c r="G70" s="16">
        <f>IF(D70=0,0,E70/D70)*100</f>
        <v>89.2311901504788</v>
      </c>
      <c r="H70" s="1">
        <v>36550</v>
      </c>
      <c r="I70" s="1">
        <v>32614</v>
      </c>
    </row>
    <row r="71" spans="1:9" ht="16.5" customHeight="1">
      <c r="A71" s="4"/>
      <c r="B71" s="21" t="s">
        <v>37</v>
      </c>
      <c r="C71" s="15" t="s">
        <v>38</v>
      </c>
      <c r="D71" s="16">
        <v>0</v>
      </c>
      <c r="E71" s="16">
        <v>6198</v>
      </c>
      <c r="F71" s="16">
        <f>E71-D71</f>
        <v>6198</v>
      </c>
      <c r="G71" s="16">
        <f>IF(D71=0,0,E71/D71)*100</f>
        <v>0</v>
      </c>
      <c r="H71" s="1">
        <v>0</v>
      </c>
      <c r="I71" s="1">
        <v>0</v>
      </c>
    </row>
    <row r="72" spans="1:9" ht="16.5" customHeight="1">
      <c r="A72" s="4"/>
      <c r="B72" s="21" t="s">
        <v>41</v>
      </c>
      <c r="C72" s="15" t="s">
        <v>42</v>
      </c>
      <c r="D72" s="16">
        <v>36550</v>
      </c>
      <c r="E72" s="16">
        <v>26416</v>
      </c>
      <c r="F72" s="16">
        <f>E72-D72</f>
        <v>-10134</v>
      </c>
      <c r="G72" s="16">
        <f>IF(D72=0,0,E72/D72)*100</f>
        <v>72.2735978112175</v>
      </c>
      <c r="H72" s="1">
        <v>0</v>
      </c>
      <c r="I72" s="1">
        <v>0</v>
      </c>
    </row>
    <row r="73" spans="1:7" ht="15.75" customHeight="1">
      <c r="A73" s="4"/>
      <c r="B73" s="27" t="s">
        <v>47</v>
      </c>
      <c r="C73" s="27"/>
      <c r="D73" s="16">
        <f>SUM(H70:H72)</f>
        <v>36550</v>
      </c>
      <c r="E73" s="16">
        <f>SUM(I70:I72)</f>
        <v>32614</v>
      </c>
      <c r="F73" s="16">
        <f>E73-D73</f>
        <v>-3936</v>
      </c>
      <c r="G73" s="16">
        <f>IF(D73=0,0,E73/D73)*100</f>
        <v>89.2311901504788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36550</v>
      </c>
      <c r="E75" s="16">
        <f>SUM(E73)</f>
        <v>32614</v>
      </c>
      <c r="F75" s="16">
        <f>E75-D75</f>
        <v>-3936</v>
      </c>
      <c r="G75" s="16">
        <f>IF(D75=0,0,E75/D75)*100</f>
        <v>89.2311901504788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SUM(D66,D75)</f>
        <v>41830</v>
      </c>
      <c r="E77" s="16">
        <f>SUM(E66,E75)</f>
        <v>36642</v>
      </c>
      <c r="F77" s="16">
        <f>E77-D77</f>
        <v>-5188</v>
      </c>
      <c r="G77" s="16">
        <f>IF(D77=0,0,E77/D77)*100</f>
        <v>87.59741812096581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SUM(D54,D77)</f>
        <v>55022</v>
      </c>
      <c r="E79" s="16">
        <f>SUM(E54,E77)</f>
        <v>47025</v>
      </c>
      <c r="F79" s="16">
        <f>E79-D79</f>
        <v>-7997</v>
      </c>
      <c r="G79" s="16">
        <f>IF(D79=0,0,E79/D79)*100</f>
        <v>85.46581367453018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35</v>
      </c>
      <c r="C86" s="15" t="s">
        <v>36</v>
      </c>
      <c r="D86" s="16">
        <v>660</v>
      </c>
      <c r="E86" s="16">
        <v>641</v>
      </c>
      <c r="F86" s="16">
        <f>E86-D86</f>
        <v>-19</v>
      </c>
      <c r="G86" s="16">
        <f>IF(D86=0,0,E86/D86)*100</f>
        <v>97.12121212121212</v>
      </c>
      <c r="H86" s="1">
        <v>660</v>
      </c>
      <c r="I86" s="1">
        <v>641</v>
      </c>
    </row>
    <row r="87" spans="1:9" ht="16.5" customHeight="1">
      <c r="A87" s="4"/>
      <c r="B87" s="21" t="s">
        <v>37</v>
      </c>
      <c r="C87" s="15" t="s">
        <v>38</v>
      </c>
      <c r="D87" s="16">
        <v>660</v>
      </c>
      <c r="E87" s="16">
        <v>641</v>
      </c>
      <c r="F87" s="16">
        <f>E87-D87</f>
        <v>-19</v>
      </c>
      <c r="G87" s="16">
        <f>IF(D87=0,0,E87/D87)*100</f>
        <v>97.12121212121212</v>
      </c>
      <c r="H87" s="1">
        <v>0</v>
      </c>
      <c r="I87" s="1">
        <v>0</v>
      </c>
    </row>
    <row r="88" spans="1:9" ht="16.5" customHeight="1">
      <c r="A88" s="4"/>
      <c r="B88" s="21" t="s">
        <v>41</v>
      </c>
      <c r="C88" s="15" t="s">
        <v>42</v>
      </c>
      <c r="D88" s="16">
        <v>0</v>
      </c>
      <c r="E88" s="16">
        <v>0</v>
      </c>
      <c r="F88" s="16">
        <f>E88-D88</f>
        <v>0</v>
      </c>
      <c r="G88" s="16">
        <f>IF(D88=0,0,E88/D88)*100</f>
        <v>0</v>
      </c>
      <c r="H88" s="1">
        <v>0</v>
      </c>
      <c r="I88" s="1">
        <v>0</v>
      </c>
    </row>
    <row r="89" spans="1:7" ht="15.75" customHeight="1">
      <c r="A89" s="4"/>
      <c r="B89" s="27" t="s">
        <v>47</v>
      </c>
      <c r="C89" s="27"/>
      <c r="D89" s="16">
        <f>SUM(H86:H88)</f>
        <v>660</v>
      </c>
      <c r="E89" s="16">
        <f>SUM(I86:I88)</f>
        <v>641</v>
      </c>
      <c r="F89" s="16">
        <f>E89-D89</f>
        <v>-19</v>
      </c>
      <c r="G89" s="16">
        <f>IF(D89=0,0,E89/D89)*100</f>
        <v>97.12121212121212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660</v>
      </c>
      <c r="E91" s="16">
        <f>SUM(E89)</f>
        <v>641</v>
      </c>
      <c r="F91" s="16">
        <f>E91-D91</f>
        <v>-19</v>
      </c>
      <c r="G91" s="16">
        <f>IF(D91=0,0,E91/D91)*100</f>
        <v>97.12121212121212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71</v>
      </c>
      <c r="C93" s="27"/>
      <c r="D93" s="16">
        <f>SUM(D91)</f>
        <v>660</v>
      </c>
      <c r="E93" s="16">
        <f>SUM(E91)</f>
        <v>641</v>
      </c>
      <c r="F93" s="16">
        <f>E93-D93</f>
        <v>-19</v>
      </c>
      <c r="G93" s="16">
        <f>IF(D93=0,0,E93/D93)*100</f>
        <v>97.12121212121212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72</v>
      </c>
      <c r="C95" s="27"/>
      <c r="D95" s="16">
        <f>SUM(D93)</f>
        <v>660</v>
      </c>
      <c r="E95" s="16">
        <f>SUM(E93)</f>
        <v>641</v>
      </c>
      <c r="F95" s="16">
        <f>E95-D95</f>
        <v>-19</v>
      </c>
      <c r="G95" s="16">
        <f>IF(D95=0,0,E95/D95)*100</f>
        <v>97.12121212121212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8"/>
      <c r="C99" s="13" t="s">
        <v>10</v>
      </c>
      <c r="D99" s="16">
        <f>SUM(D33,D79,D95)</f>
        <v>100709</v>
      </c>
      <c r="E99" s="16">
        <f>SUM(E33,E79,E95)</f>
        <v>95123</v>
      </c>
      <c r="F99" s="16">
        <f>E99-D99</f>
        <v>-5586</v>
      </c>
      <c r="G99" s="16">
        <f>IF(D99=0,0,E99/D99)*100</f>
        <v>94.45332591923264</v>
      </c>
    </row>
  </sheetData>
  <sheetProtection selectLockedCells="1" selectUnlockedCells="1"/>
  <mergeCells count="34">
    <mergeCell ref="B89:C89"/>
    <mergeCell ref="B91:C91"/>
    <mergeCell ref="B93:C93"/>
    <mergeCell ref="B95:C95"/>
    <mergeCell ref="B75:C75"/>
    <mergeCell ref="B77:C77"/>
    <mergeCell ref="B79:C79"/>
    <mergeCell ref="B82:G82"/>
    <mergeCell ref="B83:G83"/>
    <mergeCell ref="B84:G84"/>
    <mergeCell ref="B56:G56"/>
    <mergeCell ref="B57:G57"/>
    <mergeCell ref="B64:C64"/>
    <mergeCell ref="B66:C66"/>
    <mergeCell ref="B68:G68"/>
    <mergeCell ref="B73:C73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2023-10-12T06:48:08Z</dcterms:modified>
  <cp:category/>
  <cp:version/>
  <cp:contentType/>
  <cp:contentStatus/>
</cp:coreProperties>
</file>