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<sst xmlns="http://schemas.openxmlformats.org/spreadsheetml/2006/main" count="119" uniqueCount="73">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</sst>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32674</v>
      </c>
      <c r="E12" s="16">
        <v>37793</v>
      </c>
      <c r="F12" s="16">
        <f aca="true" t="shared" si="0" ref="F12:F27">E12-D12</f>
        <v>5119</v>
      </c>
      <c r="G12" s="16">
        <f aca="true" t="shared" si="1" ref="G12:G27">IF(D12=0,0,E12/D12)*100</f>
        <v>115.66689110607822</v>
      </c>
      <c r="H12" s="1">
        <v>32674</v>
      </c>
      <c r="I12" s="1">
        <v>37793</v>
      </c>
    </row>
    <row r="13" spans="1:9" ht="16.5" customHeight="1">
      <c r="A13" s="4"/>
      <c r="B13" s="21" t="s">
        <v>19</v>
      </c>
      <c r="C13" s="15" t="s">
        <v>20</v>
      </c>
      <c r="D13" s="16">
        <v>32674</v>
      </c>
      <c r="E13" s="16">
        <v>37793</v>
      </c>
      <c r="F13" s="16">
        <f t="shared" si="0"/>
        <v>5119</v>
      </c>
      <c r="G13" s="16">
        <f t="shared" si="1"/>
        <v>115.66689110607822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1270</v>
      </c>
      <c r="E14" s="16">
        <v>1075</v>
      </c>
      <c r="F14" s="16">
        <f t="shared" si="0"/>
        <v>-195</v>
      </c>
      <c r="G14" s="16">
        <f t="shared" si="1"/>
        <v>84.64566929133859</v>
      </c>
      <c r="H14" s="1">
        <v>1270</v>
      </c>
      <c r="I14" s="1">
        <v>1075</v>
      </c>
    </row>
    <row r="15" spans="1:9" ht="16.5" customHeight="1">
      <c r="A15" s="4"/>
      <c r="B15" s="21" t="s">
        <v>23</v>
      </c>
      <c r="C15" s="15" t="s">
        <v>24</v>
      </c>
      <c r="D15" s="16">
        <v>670</v>
      </c>
      <c r="E15" s="16">
        <v>710</v>
      </c>
      <c r="F15" s="16">
        <f t="shared" si="0"/>
        <v>40</v>
      </c>
      <c r="G15" s="16">
        <f t="shared" si="1"/>
        <v>105.97014925373134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600</v>
      </c>
      <c r="E16" s="16">
        <v>365</v>
      </c>
      <c r="F16" s="16">
        <f t="shared" si="0"/>
        <v>-235</v>
      </c>
      <c r="G16" s="16">
        <f t="shared" si="1"/>
        <v>60.83333333333333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6280</v>
      </c>
      <c r="E17" s="16">
        <v>7539</v>
      </c>
      <c r="F17" s="16">
        <f t="shared" si="0"/>
        <v>1259</v>
      </c>
      <c r="G17" s="16">
        <f t="shared" si="1"/>
        <v>120.04777070063695</v>
      </c>
      <c r="H17" s="1">
        <v>6280</v>
      </c>
      <c r="I17" s="1">
        <v>7539</v>
      </c>
    </row>
    <row r="18" spans="1:9" ht="16.5" customHeight="1">
      <c r="A18" s="4"/>
      <c r="B18" s="21" t="s">
        <v>29</v>
      </c>
      <c r="C18" s="15" t="s">
        <v>30</v>
      </c>
      <c r="D18" s="16">
        <v>6280</v>
      </c>
      <c r="E18" s="16">
        <v>4554</v>
      </c>
      <c r="F18" s="16">
        <f t="shared" si="0"/>
        <v>-1726</v>
      </c>
      <c r="G18" s="16">
        <f t="shared" si="1"/>
        <v>72.51592356687898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1888</v>
      </c>
      <c r="F19" s="16">
        <f t="shared" si="0"/>
        <v>1888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1097</v>
      </c>
      <c r="F20" s="16">
        <f t="shared" si="0"/>
        <v>1097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12192</v>
      </c>
      <c r="E21" s="16">
        <v>13988</v>
      </c>
      <c r="F21" s="16">
        <f t="shared" si="0"/>
        <v>1796</v>
      </c>
      <c r="G21" s="16">
        <f t="shared" si="1"/>
        <v>114.73097112860893</v>
      </c>
      <c r="H21" s="1">
        <v>12192</v>
      </c>
      <c r="I21" s="1">
        <v>13988</v>
      </c>
    </row>
    <row r="22" spans="1:9" ht="16.5" customHeight="1">
      <c r="A22" s="4"/>
      <c r="B22" s="21" t="s">
        <v>37</v>
      </c>
      <c r="C22" s="15" t="s">
        <v>38</v>
      </c>
      <c r="D22" s="16">
        <v>240</v>
      </c>
      <c r="E22" s="16">
        <v>412</v>
      </c>
      <c r="F22" s="16">
        <f t="shared" si="0"/>
        <v>172</v>
      </c>
      <c r="G22" s="16">
        <f t="shared" si="1"/>
        <v>171.66666666666666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1224</v>
      </c>
      <c r="E23" s="16">
        <v>3099</v>
      </c>
      <c r="F23" s="16">
        <f t="shared" si="0"/>
        <v>1875</v>
      </c>
      <c r="G23" s="16">
        <f t="shared" si="1"/>
        <v>253.18627450980392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1080</v>
      </c>
      <c r="E24" s="16">
        <v>1174</v>
      </c>
      <c r="F24" s="16">
        <f t="shared" si="0"/>
        <v>94</v>
      </c>
      <c r="G24" s="16">
        <f t="shared" si="1"/>
        <v>108.7037037037037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9000</v>
      </c>
      <c r="E25" s="16">
        <v>8641</v>
      </c>
      <c r="F25" s="16">
        <f t="shared" si="0"/>
        <v>-359</v>
      </c>
      <c r="G25" s="16">
        <f t="shared" si="1"/>
        <v>96.01111111111112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648</v>
      </c>
      <c r="E26" s="16">
        <v>662</v>
      </c>
      <c r="F26" s="16">
        <f t="shared" si="0"/>
        <v>14</v>
      </c>
      <c r="G26" s="16">
        <f t="shared" si="1"/>
        <v>102.16049382716051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52416</v>
      </c>
      <c r="E27" s="16">
        <f>SUM(I12:I26)</f>
        <v>60395</v>
      </c>
      <c r="F27" s="16">
        <f t="shared" si="0"/>
        <v>7979</v>
      </c>
      <c r="G27" s="16">
        <f t="shared" si="1"/>
        <v>115.22245115995116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52416</v>
      </c>
      <c r="E29" s="16">
        <f>SUM(E27)</f>
        <v>60395</v>
      </c>
      <c r="F29" s="16">
        <f>E29-D29</f>
        <v>7979</v>
      </c>
      <c r="G29" s="16">
        <f>IF(D29=0,0,E29/D29)*100</f>
        <v>115.22245115995116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52416</v>
      </c>
      <c r="E31" s="16">
        <f>SUM(E29)</f>
        <v>60395</v>
      </c>
      <c r="F31" s="16">
        <f>E31-D31</f>
        <v>7979</v>
      </c>
      <c r="G31" s="16">
        <f>IF(D31=0,0,E31/D31)*100</f>
        <v>115.22245115995116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52416</v>
      </c>
      <c r="E33" s="16">
        <f>SUM(E31)</f>
        <v>60395</v>
      </c>
      <c r="F33" s="16">
        <f>E33-D33</f>
        <v>7979</v>
      </c>
      <c r="G33" s="16">
        <f>IF(D33=0,0,E33/D33)*100</f>
        <v>115.22245115995116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14820</v>
      </c>
      <c r="E40" s="16">
        <v>15637</v>
      </c>
      <c r="F40" s="16">
        <f>E40-D40</f>
        <v>817</v>
      </c>
      <c r="G40" s="16">
        <f>IF(D40=0,0,E40/D40)*100</f>
        <v>105.51282051282051</v>
      </c>
      <c r="H40" s="1">
        <v>14820</v>
      </c>
      <c r="I40" s="1">
        <v>15637</v>
      </c>
    </row>
    <row r="41" spans="1:9" ht="16.5" customHeight="1">
      <c r="A41" s="4"/>
      <c r="B41" s="21" t="s">
        <v>39</v>
      </c>
      <c r="C41" s="15" t="s">
        <v>40</v>
      </c>
      <c r="D41" s="16">
        <v>14820</v>
      </c>
      <c r="E41" s="16">
        <v>15637</v>
      </c>
      <c r="F41" s="16">
        <f>E41-D41</f>
        <v>817</v>
      </c>
      <c r="G41" s="16">
        <f>IF(D41=0,0,E41/D41)*100</f>
        <v>105.51282051282051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14820</v>
      </c>
      <c r="E42" s="16">
        <f>SUM(I40:I41)</f>
        <v>15637</v>
      </c>
      <c r="F42" s="16">
        <f>E42-D42</f>
        <v>817</v>
      </c>
      <c r="G42" s="16">
        <f>IF(D42=0,0,E42/D42)*100</f>
        <v>105.51282051282051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14820</v>
      </c>
      <c r="E44" s="16">
        <f>SUM(E42)</f>
        <v>15637</v>
      </c>
      <c r="F44" s="16">
        <f>E44-D44</f>
        <v>817</v>
      </c>
      <c r="G44" s="16">
        <f>IF(D44=0,0,E44/D44)*100</f>
        <v>105.51282051282051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3000</v>
      </c>
      <c r="E48" s="16">
        <v>0</v>
      </c>
      <c r="F48" s="16">
        <f>E48-D48</f>
        <v>-3000</v>
      </c>
      <c r="G48" s="16">
        <f>IF(D48=0,0,E48/D48)*100</f>
        <v>0</v>
      </c>
      <c r="H48" s="1">
        <v>3000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3000</v>
      </c>
      <c r="E49" s="16">
        <v>0</v>
      </c>
      <c r="F49" s="16">
        <f>E49-D49</f>
        <v>-3000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3000</v>
      </c>
      <c r="E50" s="16">
        <f>SUM(I48:I49)</f>
        <v>0</v>
      </c>
      <c r="F50" s="16">
        <f>E50-D50</f>
        <v>-3000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3000</v>
      </c>
      <c r="E52" s="16">
        <f>SUM(E50)</f>
        <v>0</v>
      </c>
      <c r="F52" s="16">
        <f>E52-D52</f>
        <v>-3000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17820</v>
      </c>
      <c r="E54" s="16">
        <f>SUM(E44,E52)</f>
        <v>15637</v>
      </c>
      <c r="F54" s="16">
        <f>E54-D54</f>
        <v>-2183</v>
      </c>
      <c r="G54" s="16">
        <f>IF(D54=0,0,E54/D54)*100</f>
        <v>87.74971941638609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21</v>
      </c>
      <c r="C59" s="15" t="s">
        <v>22</v>
      </c>
      <c r="D59" s="16">
        <v>1000</v>
      </c>
      <c r="E59" s="16">
        <v>2085</v>
      </c>
      <c r="F59" s="16">
        <f aca="true" t="shared" si="2" ref="F59:F69">E59-D59</f>
        <v>1085</v>
      </c>
      <c r="G59" s="16">
        <f aca="true" t="shared" si="3" ref="G59:G69">IF(D59=0,0,E59/D59)*100</f>
        <v>208.5</v>
      </c>
      <c r="H59" s="1">
        <v>1000</v>
      </c>
      <c r="I59" s="1">
        <v>2085</v>
      </c>
    </row>
    <row r="60" spans="1:9" ht="16.5" customHeight="1">
      <c r="A60" s="4"/>
      <c r="B60" s="21" t="s">
        <v>60</v>
      </c>
      <c r="C60" s="15" t="s">
        <v>61</v>
      </c>
      <c r="D60" s="16">
        <v>1000</v>
      </c>
      <c r="E60" s="16">
        <v>2085</v>
      </c>
      <c r="F60" s="16">
        <f t="shared" si="2"/>
        <v>1085</v>
      </c>
      <c r="G60" s="16">
        <f t="shared" si="3"/>
        <v>208.5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248</v>
      </c>
      <c r="F61" s="16">
        <f t="shared" si="2"/>
        <v>248</v>
      </c>
      <c r="G61" s="16">
        <f t="shared" si="3"/>
        <v>0</v>
      </c>
      <c r="H61" s="1">
        <v>0</v>
      </c>
      <c r="I61" s="1">
        <v>248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129</v>
      </c>
      <c r="F62" s="16">
        <f t="shared" si="2"/>
        <v>129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75</v>
      </c>
      <c r="F63" s="16">
        <f t="shared" si="2"/>
        <v>75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0</v>
      </c>
      <c r="E64" s="16">
        <v>44</v>
      </c>
      <c r="F64" s="16">
        <f t="shared" si="2"/>
        <v>44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35</v>
      </c>
      <c r="C65" s="15" t="s">
        <v>36</v>
      </c>
      <c r="D65" s="16">
        <v>300</v>
      </c>
      <c r="E65" s="16">
        <v>934</v>
      </c>
      <c r="F65" s="16">
        <f t="shared" si="2"/>
        <v>634</v>
      </c>
      <c r="G65" s="16">
        <f t="shared" si="3"/>
        <v>311.3333333333333</v>
      </c>
      <c r="H65" s="1">
        <v>300</v>
      </c>
      <c r="I65" s="1">
        <v>934</v>
      </c>
    </row>
    <row r="66" spans="1:9" ht="16.5" customHeight="1">
      <c r="A66" s="4"/>
      <c r="B66" s="21" t="s">
        <v>37</v>
      </c>
      <c r="C66" s="15" t="s">
        <v>38</v>
      </c>
      <c r="D66" s="16">
        <v>50</v>
      </c>
      <c r="E66" s="16">
        <v>381</v>
      </c>
      <c r="F66" s="16">
        <f t="shared" si="2"/>
        <v>331</v>
      </c>
      <c r="G66" s="16">
        <f t="shared" si="3"/>
        <v>762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0</v>
      </c>
      <c r="E67" s="16">
        <v>493</v>
      </c>
      <c r="F67" s="16">
        <f t="shared" si="2"/>
        <v>493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250</v>
      </c>
      <c r="E68" s="16">
        <v>60</v>
      </c>
      <c r="F68" s="16">
        <f t="shared" si="2"/>
        <v>-190</v>
      </c>
      <c r="G68" s="16">
        <f t="shared" si="3"/>
        <v>24</v>
      </c>
      <c r="H68" s="1">
        <v>0</v>
      </c>
      <c r="I68" s="1">
        <v>0</v>
      </c>
    </row>
    <row r="69" spans="1:7" ht="15.75" customHeight="1">
      <c r="A69" s="4"/>
      <c r="B69" s="27" t="s">
        <v>47</v>
      </c>
      <c r="C69" s="27"/>
      <c r="D69" s="16">
        <f>SUM(H59:H68)</f>
        <v>1300</v>
      </c>
      <c r="E69" s="16">
        <f>SUM(I59:I68)</f>
        <v>3267</v>
      </c>
      <c r="F69" s="16">
        <f t="shared" si="2"/>
        <v>1967</v>
      </c>
      <c r="G69" s="16">
        <f t="shared" si="3"/>
        <v>251.30769230769232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1300</v>
      </c>
      <c r="E71" s="16">
        <f>SUM(E69)</f>
        <v>3267</v>
      </c>
      <c r="F71" s="16">
        <f>E71-D71</f>
        <v>1967</v>
      </c>
      <c r="G71" s="16">
        <f>IF(D71=0,0,E71/D71)*100</f>
        <v>251.30769230769232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35</v>
      </c>
      <c r="C75" s="15" t="s">
        <v>36</v>
      </c>
      <c r="D75" s="16">
        <v>80000</v>
      </c>
      <c r="E75" s="16">
        <v>75320</v>
      </c>
      <c r="F75" s="16">
        <f>E75-D75</f>
        <v>-4680</v>
      </c>
      <c r="G75" s="16">
        <f>IF(D75=0,0,E75/D75)*100</f>
        <v>94.15</v>
      </c>
      <c r="H75" s="1">
        <v>80000</v>
      </c>
      <c r="I75" s="1">
        <v>75320</v>
      </c>
    </row>
    <row r="76" spans="1:9" ht="16.5" customHeight="1">
      <c r="A76" s="4"/>
      <c r="B76" s="21" t="s">
        <v>37</v>
      </c>
      <c r="C76" s="15" t="s">
        <v>38</v>
      </c>
      <c r="D76" s="16">
        <v>0</v>
      </c>
      <c r="E76" s="16">
        <v>6198</v>
      </c>
      <c r="F76" s="16">
        <f>E76-D76</f>
        <v>6198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80000</v>
      </c>
      <c r="E77" s="16">
        <v>69122</v>
      </c>
      <c r="F77" s="16">
        <f>E77-D77</f>
        <v>-10878</v>
      </c>
      <c r="G77" s="16">
        <f>IF(D77=0,0,E77/D77)*100</f>
        <v>86.4025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SUM(H75:H77)</f>
        <v>80000</v>
      </c>
      <c r="E78" s="16">
        <f>SUM(I75:I77)</f>
        <v>75320</v>
      </c>
      <c r="F78" s="16">
        <f>E78-D78</f>
        <v>-4680</v>
      </c>
      <c r="G78" s="16">
        <f>IF(D78=0,0,E78/D78)*100</f>
        <v>94.15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80000</v>
      </c>
      <c r="E80" s="16">
        <f>SUM(E78)</f>
        <v>75320</v>
      </c>
      <c r="F80" s="16">
        <f>E80-D80</f>
        <v>-4680</v>
      </c>
      <c r="G80" s="16">
        <f>IF(D80=0,0,E80/D80)*100</f>
        <v>94.15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SUM(D71,D80)</f>
        <v>81300</v>
      </c>
      <c r="E82" s="16">
        <f>SUM(E71,E80)</f>
        <v>78587</v>
      </c>
      <c r="F82" s="16">
        <f>E82-D82</f>
        <v>-2713</v>
      </c>
      <c r="G82" s="16">
        <f>IF(D82=0,0,E82/D82)*100</f>
        <v>96.66297662976629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SUM(D54,D82)</f>
        <v>99120</v>
      </c>
      <c r="E84" s="16">
        <f>SUM(E54,E82)</f>
        <v>94224</v>
      </c>
      <c r="F84" s="16">
        <f>E84-D84</f>
        <v>-4896</v>
      </c>
      <c r="G84" s="16">
        <f>IF(D84=0,0,E84/D84)*100</f>
        <v>95.06053268765133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67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68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69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35</v>
      </c>
      <c r="C91" s="15" t="s">
        <v>36</v>
      </c>
      <c r="D91" s="16">
        <v>650</v>
      </c>
      <c r="E91" s="16">
        <v>650</v>
      </c>
      <c r="F91" s="16">
        <f>E91-D91</f>
        <v>0</v>
      </c>
      <c r="G91" s="16">
        <f>IF(D91=0,0,E91/D91)*100</f>
        <v>100</v>
      </c>
      <c r="H91" s="1">
        <v>650</v>
      </c>
      <c r="I91" s="1">
        <v>650</v>
      </c>
    </row>
    <row r="92" spans="1:9" ht="16.5" customHeight="1">
      <c r="A92" s="4"/>
      <c r="B92" s="21" t="s">
        <v>41</v>
      </c>
      <c r="C92" s="15" t="s">
        <v>42</v>
      </c>
      <c r="D92" s="16">
        <v>650</v>
      </c>
      <c r="E92" s="16">
        <v>650</v>
      </c>
      <c r="F92" s="16">
        <f>E92-D92</f>
        <v>0</v>
      </c>
      <c r="G92" s="16">
        <f>IF(D92=0,0,E92/D92)*100</f>
        <v>100</v>
      </c>
      <c r="H92" s="1">
        <v>0</v>
      </c>
      <c r="I92" s="1">
        <v>0</v>
      </c>
    </row>
    <row r="93" spans="1:7" ht="15.75" customHeight="1">
      <c r="A93" s="4"/>
      <c r="B93" s="27" t="s">
        <v>47</v>
      </c>
      <c r="C93" s="27"/>
      <c r="D93" s="16">
        <f>SUM(H91:H92)</f>
        <v>650</v>
      </c>
      <c r="E93" s="16">
        <f>SUM(I91:I92)</f>
        <v>650</v>
      </c>
      <c r="F93" s="16">
        <f>E93-D93</f>
        <v>0</v>
      </c>
      <c r="G93" s="16">
        <f>IF(D93=0,0,E93/D93)*100</f>
        <v>100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70</v>
      </c>
      <c r="C95" s="27"/>
      <c r="D95" s="16">
        <f>SUM(D93)</f>
        <v>650</v>
      </c>
      <c r="E95" s="16">
        <f>SUM(E93)</f>
        <v>650</v>
      </c>
      <c r="F95" s="16">
        <f>E95-D95</f>
        <v>0</v>
      </c>
      <c r="G95" s="16">
        <f>IF(D95=0,0,E95/D95)*100</f>
        <v>100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71</v>
      </c>
      <c r="C97" s="27"/>
      <c r="D97" s="16">
        <f>SUM(D95)</f>
        <v>650</v>
      </c>
      <c r="E97" s="16">
        <f>SUM(E95)</f>
        <v>650</v>
      </c>
      <c r="F97" s="16">
        <f>E97-D97</f>
        <v>0</v>
      </c>
      <c r="G97" s="16">
        <f>IF(D97=0,0,E97/D97)*100</f>
        <v>100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72</v>
      </c>
      <c r="C99" s="27"/>
      <c r="D99" s="16">
        <f>SUM(D97)</f>
        <v>650</v>
      </c>
      <c r="E99" s="16">
        <f>SUM(E97)</f>
        <v>650</v>
      </c>
      <c r="F99" s="16">
        <f>E99-D99</f>
        <v>0</v>
      </c>
      <c r="G99" s="16">
        <f>IF(D99=0,0,E99/D99)*100</f>
        <v>100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SUM(D33,D84,D99)</f>
        <v>152186</v>
      </c>
      <c r="E103" s="16">
        <f>SUM(E33,E84,E99)</f>
        <v>155269</v>
      </c>
      <c r="F103" s="16">
        <f>E103-D103</f>
        <v>3083</v>
      </c>
      <c r="G103" s="16">
        <f>IF(D103=0,0,E103/D103)*100</f>
        <v>102.02581052133573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80:C80"/>
    <mergeCell ref="B82:C82"/>
    <mergeCell ref="B84:C84"/>
    <mergeCell ref="B87:G87"/>
    <mergeCell ref="B88:G88"/>
    <mergeCell ref="B89:G89"/>
    <mergeCell ref="B56:G56"/>
    <mergeCell ref="B57:G57"/>
    <mergeCell ref="B69:C69"/>
    <mergeCell ref="B71:C71"/>
    <mergeCell ref="B73:G73"/>
    <mergeCell ref="B78:C78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2023-10-12T07:06:56Z</dcterms:modified>
  <cp:category/>
  <cp:version/>
  <cp:contentType/>
  <cp:contentStatus/>
</cp:coreProperties>
</file>