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<sst xmlns="http://schemas.openxmlformats.org/spreadsheetml/2006/main" count="109" uniqueCount="73">
  <si>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</si>
  <si>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</si>
  <si>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</si>
  <si>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</si>
  <si>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</si>
  <si>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</si>
  <si>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</si>
  <si>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</si>
  <si>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</si>
  <si>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</si>
  <si>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</si>
  <si>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В.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</si>
  <si>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</si>
  <si>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</si>
  <si>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</si>
  <si>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</si>
  <si>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</si>
  <si>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</si>
  <si>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</si>
  <si>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</si>
  <si>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</si>
  <si>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</si>
  <si>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</si>
  <si>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</si>
  <si>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</si>
  <si>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</si>
  <si>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</si>
  <si>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</si>
  <si>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</si>
  <si>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</si>
  <si>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</si>
  <si>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</si>
  <si>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</si>
  <si>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</si>
  <si>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</si>
  <si>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</si>
  <si>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</si>
  <si>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постелен инвентар и облекло</t>
  </si>
  <si>
    <t>1013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</si>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</sst>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zoomScalePageLayoutView="0" workbookViewId="0" topLeftCell="A1">
      <pane ySplit="6" topLeftCell="A10" activePane="bottomLeft" state="frozen"/>
      <selection pane="topLeft" activeCell="A1" sqref="A1"/>
      <selection pane="bottomLeft" activeCell="G23" sqref="G2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14430</v>
      </c>
      <c r="E12" s="16">
        <v>18519</v>
      </c>
      <c r="F12" s="16">
        <f aca="true" t="shared" si="0" ref="F12:F28">E12-D12</f>
        <v>4089</v>
      </c>
      <c r="G12" s="16">
        <f aca="true" t="shared" si="1" ref="G12:G28">IF(D12=0,0,E12/D12)*100</f>
        <v>128.33679833679835</v>
      </c>
      <c r="H12" s="1">
        <v>14430</v>
      </c>
      <c r="I12" s="1">
        <v>18519</v>
      </c>
    </row>
    <row r="13" spans="1:9" ht="16.5" customHeight="1">
      <c r="A13" s="4"/>
      <c r="B13" s="21" t="s">
        <v>19</v>
      </c>
      <c r="C13" s="15" t="s">
        <v>20</v>
      </c>
      <c r="D13" s="16">
        <v>14430</v>
      </c>
      <c r="E13" s="16">
        <v>18519</v>
      </c>
      <c r="F13" s="16">
        <f t="shared" si="0"/>
        <v>4089</v>
      </c>
      <c r="G13" s="16">
        <f t="shared" si="1"/>
        <v>128.33679833679835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1275</v>
      </c>
      <c r="F14" s="16">
        <f t="shared" si="0"/>
        <v>1275</v>
      </c>
      <c r="G14" s="16">
        <f t="shared" si="1"/>
        <v>0</v>
      </c>
      <c r="H14" s="1">
        <v>0</v>
      </c>
      <c r="I14" s="1">
        <v>1275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524</v>
      </c>
      <c r="F15" s="16">
        <f t="shared" si="0"/>
        <v>524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751</v>
      </c>
      <c r="F16" s="16">
        <f t="shared" si="0"/>
        <v>751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2773</v>
      </c>
      <c r="E17" s="16">
        <v>3695</v>
      </c>
      <c r="F17" s="16">
        <f t="shared" si="0"/>
        <v>922</v>
      </c>
      <c r="G17" s="16">
        <f t="shared" si="1"/>
        <v>133.24918860439956</v>
      </c>
      <c r="H17" s="1">
        <v>2773</v>
      </c>
      <c r="I17" s="1">
        <v>3695</v>
      </c>
    </row>
    <row r="18" spans="1:9" ht="16.5" customHeight="1">
      <c r="A18" s="4"/>
      <c r="B18" s="21" t="s">
        <v>29</v>
      </c>
      <c r="C18" s="15" t="s">
        <v>30</v>
      </c>
      <c r="D18" s="16">
        <v>2773</v>
      </c>
      <c r="E18" s="16">
        <v>2234</v>
      </c>
      <c r="F18" s="16">
        <f t="shared" si="0"/>
        <v>-539</v>
      </c>
      <c r="G18" s="16">
        <f t="shared" si="1"/>
        <v>80.56256761630004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923</v>
      </c>
      <c r="F19" s="16">
        <f t="shared" si="0"/>
        <v>923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538</v>
      </c>
      <c r="F20" s="16">
        <f t="shared" si="0"/>
        <v>538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10900</v>
      </c>
      <c r="E21" s="16">
        <v>9210</v>
      </c>
      <c r="F21" s="16">
        <f t="shared" si="0"/>
        <v>-1690</v>
      </c>
      <c r="G21" s="16">
        <f t="shared" si="1"/>
        <v>84.4954128440367</v>
      </c>
      <c r="H21" s="1">
        <v>10900</v>
      </c>
      <c r="I21" s="1">
        <v>9210</v>
      </c>
    </row>
    <row r="22" spans="1:9" ht="16.5" customHeight="1">
      <c r="A22" s="4"/>
      <c r="B22" s="21" t="s">
        <v>37</v>
      </c>
      <c r="C22" s="15" t="s">
        <v>38</v>
      </c>
      <c r="D22" s="16">
        <v>0</v>
      </c>
      <c r="E22" s="16">
        <v>-94</v>
      </c>
      <c r="F22" s="16">
        <f t="shared" si="0"/>
        <v>-94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400</v>
      </c>
      <c r="E23" s="16">
        <v>394</v>
      </c>
      <c r="F23" s="16">
        <f t="shared" si="0"/>
        <v>-6</v>
      </c>
      <c r="G23" s="16">
        <f t="shared" si="1"/>
        <v>98.5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1500</v>
      </c>
      <c r="E24" s="16">
        <v>1047</v>
      </c>
      <c r="F24" s="16">
        <f t="shared" si="0"/>
        <v>-453</v>
      </c>
      <c r="G24" s="16">
        <f t="shared" si="1"/>
        <v>69.8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1100</v>
      </c>
      <c r="E25" s="16">
        <v>1302</v>
      </c>
      <c r="F25" s="16">
        <f t="shared" si="0"/>
        <v>202</v>
      </c>
      <c r="G25" s="16">
        <f t="shared" si="1"/>
        <v>118.36363636363636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7700</v>
      </c>
      <c r="E26" s="16">
        <v>6489</v>
      </c>
      <c r="F26" s="16">
        <f t="shared" si="0"/>
        <v>-1211</v>
      </c>
      <c r="G26" s="16">
        <f t="shared" si="1"/>
        <v>84.27272727272728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200</v>
      </c>
      <c r="E27" s="16">
        <v>72</v>
      </c>
      <c r="F27" s="16">
        <f t="shared" si="0"/>
        <v>-128</v>
      </c>
      <c r="G27" s="16">
        <f t="shared" si="1"/>
        <v>36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28103</v>
      </c>
      <c r="E28" s="16">
        <f>SUM(I12:I27)</f>
        <v>32699</v>
      </c>
      <c r="F28" s="16">
        <f t="shared" si="0"/>
        <v>4596</v>
      </c>
      <c r="G28" s="16">
        <f t="shared" si="1"/>
        <v>116.35412589403266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28103</v>
      </c>
      <c r="E30" s="16">
        <f>SUM(E28)</f>
        <v>32699</v>
      </c>
      <c r="F30" s="16">
        <f>E30-D30</f>
        <v>4596</v>
      </c>
      <c r="G30" s="16">
        <f>IF(D30=0,0,E30/D30)*100</f>
        <v>116.35412589403266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28103</v>
      </c>
      <c r="E32" s="16">
        <f>SUM(E30)</f>
        <v>32699</v>
      </c>
      <c r="F32" s="16">
        <f>E32-D32</f>
        <v>4596</v>
      </c>
      <c r="G32" s="16">
        <f>IF(D32=0,0,E32/D32)*100</f>
        <v>116.35412589403266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28103</v>
      </c>
      <c r="E34" s="16">
        <f>SUM(E32)</f>
        <v>32699</v>
      </c>
      <c r="F34" s="16">
        <f>E34-D34</f>
        <v>4596</v>
      </c>
      <c r="G34" s="16">
        <f>IF(D34=0,0,E34/D34)*100</f>
        <v>116.35412589403266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35</v>
      </c>
      <c r="C41" s="15" t="s">
        <v>36</v>
      </c>
      <c r="D41" s="16">
        <v>6500</v>
      </c>
      <c r="E41" s="16">
        <v>8644</v>
      </c>
      <c r="F41" s="16">
        <f>E41-D41</f>
        <v>2144</v>
      </c>
      <c r="G41" s="16">
        <f>IF(D41=0,0,E41/D41)*100</f>
        <v>132.98461538461538</v>
      </c>
      <c r="H41" s="1">
        <v>6500</v>
      </c>
      <c r="I41" s="1">
        <v>8644</v>
      </c>
    </row>
    <row r="42" spans="1:9" ht="16.5" customHeight="1">
      <c r="A42" s="4"/>
      <c r="B42" s="21" t="s">
        <v>41</v>
      </c>
      <c r="C42" s="15" t="s">
        <v>42</v>
      </c>
      <c r="D42" s="16">
        <v>6500</v>
      </c>
      <c r="E42" s="16">
        <v>8644</v>
      </c>
      <c r="F42" s="16">
        <f>E42-D42</f>
        <v>2144</v>
      </c>
      <c r="G42" s="16">
        <f>IF(D42=0,0,E42/D42)*100</f>
        <v>132.98461538461538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6500</v>
      </c>
      <c r="E43" s="16">
        <f>SUM(I41:I42)</f>
        <v>8644</v>
      </c>
      <c r="F43" s="16">
        <f>E43-D43</f>
        <v>2144</v>
      </c>
      <c r="G43" s="16">
        <f>IF(D43=0,0,E43/D43)*100</f>
        <v>132.98461538461538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6500</v>
      </c>
      <c r="E45" s="16">
        <f>SUM(E43)</f>
        <v>8644</v>
      </c>
      <c r="F45" s="16">
        <f>E45-D45</f>
        <v>2144</v>
      </c>
      <c r="G45" s="16">
        <f>IF(D45=0,0,E45/D45)*100</f>
        <v>132.98461538461538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35</v>
      </c>
      <c r="C49" s="15" t="s">
        <v>36</v>
      </c>
      <c r="D49" s="16">
        <v>9900</v>
      </c>
      <c r="E49" s="16">
        <v>0</v>
      </c>
      <c r="F49" s="16">
        <f>E49-D49</f>
        <v>-9900</v>
      </c>
      <c r="G49" s="16">
        <f>IF(D49=0,0,E49/D49)*100</f>
        <v>0</v>
      </c>
      <c r="H49" s="1">
        <v>9900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9900</v>
      </c>
      <c r="E50" s="16">
        <v>0</v>
      </c>
      <c r="F50" s="16">
        <f>E50-D50</f>
        <v>-9900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9900</v>
      </c>
      <c r="E51" s="16">
        <f>SUM(I49:I50)</f>
        <v>0</v>
      </c>
      <c r="F51" s="16">
        <f>E51-D51</f>
        <v>-9900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9900</v>
      </c>
      <c r="E53" s="16">
        <f>SUM(E51)</f>
        <v>0</v>
      </c>
      <c r="F53" s="16">
        <f>E53-D53</f>
        <v>-9900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16400</v>
      </c>
      <c r="E55" s="16">
        <f>SUM(E45,E53)</f>
        <v>8644</v>
      </c>
      <c r="F55" s="16">
        <f>E55-D55</f>
        <v>-7756</v>
      </c>
      <c r="G55" s="16">
        <f>IF(D55=0,0,E55/D55)*100</f>
        <v>52.707317073170735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35</v>
      </c>
      <c r="C60" s="15" t="s">
        <v>36</v>
      </c>
      <c r="D60" s="16">
        <v>1800</v>
      </c>
      <c r="E60" s="16">
        <v>1998</v>
      </c>
      <c r="F60" s="16">
        <f>E60-D60</f>
        <v>198</v>
      </c>
      <c r="G60" s="16">
        <f>IF(D60=0,0,E60/D60)*100</f>
        <v>111.00000000000001</v>
      </c>
      <c r="H60" s="1">
        <v>1800</v>
      </c>
      <c r="I60" s="1">
        <v>1998</v>
      </c>
    </row>
    <row r="61" spans="1:9" ht="16.5" customHeight="1">
      <c r="A61" s="4"/>
      <c r="B61" s="21" t="s">
        <v>39</v>
      </c>
      <c r="C61" s="15" t="s">
        <v>40</v>
      </c>
      <c r="D61" s="16">
        <v>0</v>
      </c>
      <c r="E61" s="16">
        <v>128</v>
      </c>
      <c r="F61" s="16">
        <f>E61-D61</f>
        <v>128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0</v>
      </c>
      <c r="E62" s="16">
        <v>444</v>
      </c>
      <c r="F62" s="16">
        <f>E62-D62</f>
        <v>444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1800</v>
      </c>
      <c r="E63" s="16">
        <v>1426</v>
      </c>
      <c r="F63" s="16">
        <f>E63-D63</f>
        <v>-374</v>
      </c>
      <c r="G63" s="16">
        <f>IF(D63=0,0,E63/D63)*100</f>
        <v>79.22222222222223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SUM(H60:H63)</f>
        <v>1800</v>
      </c>
      <c r="E64" s="16">
        <f>SUM(I60:I63)</f>
        <v>1998</v>
      </c>
      <c r="F64" s="16">
        <f>E64-D64</f>
        <v>198</v>
      </c>
      <c r="G64" s="16">
        <f>IF(D64=0,0,E64/D64)*100</f>
        <v>111.00000000000001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1800</v>
      </c>
      <c r="E66" s="16">
        <f>SUM(E64)</f>
        <v>1998</v>
      </c>
      <c r="F66" s="16">
        <f>E66-D66</f>
        <v>198</v>
      </c>
      <c r="G66" s="16">
        <f>IF(D66=0,0,E66/D66)*100</f>
        <v>111.00000000000001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26" t="s">
        <v>63</v>
      </c>
      <c r="C68" s="26"/>
      <c r="D68" s="26"/>
      <c r="E68" s="26"/>
      <c r="F68" s="26"/>
      <c r="G68" s="26"/>
    </row>
    <row r="69" spans="1:7" ht="16.5" customHeight="1">
      <c r="A69" s="4"/>
      <c r="B69" s="20" t="s">
        <v>16</v>
      </c>
      <c r="C69" s="19"/>
      <c r="D69" s="19"/>
      <c r="E69" s="19"/>
      <c r="F69" s="19"/>
      <c r="G69" s="19"/>
    </row>
    <row r="70" spans="1:9" ht="16.5" customHeight="1">
      <c r="A70" s="4"/>
      <c r="B70" s="21" t="s">
        <v>35</v>
      </c>
      <c r="C70" s="15" t="s">
        <v>36</v>
      </c>
      <c r="D70" s="16">
        <v>29107</v>
      </c>
      <c r="E70" s="16">
        <v>26459</v>
      </c>
      <c r="F70" s="16">
        <f>E70-D70</f>
        <v>-2648</v>
      </c>
      <c r="G70" s="16">
        <f>IF(D70=0,0,E70/D70)*100</f>
        <v>90.90253203696706</v>
      </c>
      <c r="H70" s="1">
        <v>29107</v>
      </c>
      <c r="I70" s="1">
        <v>26459</v>
      </c>
    </row>
    <row r="71" spans="1:9" ht="16.5" customHeight="1">
      <c r="A71" s="4"/>
      <c r="B71" s="21" t="s">
        <v>39</v>
      </c>
      <c r="C71" s="15" t="s">
        <v>40</v>
      </c>
      <c r="D71" s="16">
        <v>0</v>
      </c>
      <c r="E71" s="16">
        <v>6198</v>
      </c>
      <c r="F71" s="16">
        <f>E71-D71</f>
        <v>6198</v>
      </c>
      <c r="G71" s="16">
        <f>IF(D71=0,0,E71/D71)*100</f>
        <v>0</v>
      </c>
      <c r="H71" s="1">
        <v>0</v>
      </c>
      <c r="I71" s="1">
        <v>0</v>
      </c>
    </row>
    <row r="72" spans="1:9" ht="16.5" customHeight="1">
      <c r="A72" s="4"/>
      <c r="B72" s="21" t="s">
        <v>43</v>
      </c>
      <c r="C72" s="15" t="s">
        <v>44</v>
      </c>
      <c r="D72" s="16">
        <v>29107</v>
      </c>
      <c r="E72" s="16">
        <v>20261</v>
      </c>
      <c r="F72" s="16">
        <f>E72-D72</f>
        <v>-8846</v>
      </c>
      <c r="G72" s="16">
        <f>IF(D72=0,0,E72/D72)*100</f>
        <v>69.60868519600096</v>
      </c>
      <c r="H72" s="1">
        <v>0</v>
      </c>
      <c r="I72" s="1">
        <v>0</v>
      </c>
    </row>
    <row r="73" spans="1:7" ht="15.75" customHeight="1">
      <c r="A73" s="4"/>
      <c r="B73" s="27" t="s">
        <v>49</v>
      </c>
      <c r="C73" s="27"/>
      <c r="D73" s="16">
        <f>SUM(H70:H72)</f>
        <v>29107</v>
      </c>
      <c r="E73" s="16">
        <f>SUM(I70:I72)</f>
        <v>26459</v>
      </c>
      <c r="F73" s="16">
        <f>E73-D73</f>
        <v>-2648</v>
      </c>
      <c r="G73" s="16">
        <f>IF(D73=0,0,E73/D73)*100</f>
        <v>90.90253203696706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SUM(D73)</f>
        <v>29107</v>
      </c>
      <c r="E75" s="16">
        <f>SUM(E73)</f>
        <v>26459</v>
      </c>
      <c r="F75" s="16">
        <f>E75-D75</f>
        <v>-2648</v>
      </c>
      <c r="G75" s="16">
        <f>IF(D75=0,0,E75/D75)*100</f>
        <v>90.90253203696706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65</v>
      </c>
      <c r="C77" s="27"/>
      <c r="D77" s="16">
        <f>SUM(D66,D75)</f>
        <v>30907</v>
      </c>
      <c r="E77" s="16">
        <f>SUM(E66,E75)</f>
        <v>28457</v>
      </c>
      <c r="F77" s="16">
        <f>E77-D77</f>
        <v>-2450</v>
      </c>
      <c r="G77" s="16">
        <f>IF(D77=0,0,E77/D77)*100</f>
        <v>92.07299317306759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66</v>
      </c>
      <c r="C79" s="27"/>
      <c r="D79" s="16">
        <f>SUM(D55,D77)</f>
        <v>47307</v>
      </c>
      <c r="E79" s="16">
        <f>SUM(E55,E77)</f>
        <v>37101</v>
      </c>
      <c r="F79" s="16">
        <f>E79-D79</f>
        <v>-10206</v>
      </c>
      <c r="G79" s="16">
        <f>IF(D79=0,0,E79/D79)*100</f>
        <v>78.42602574671824</v>
      </c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4" t="s">
        <v>67</v>
      </c>
      <c r="C82" s="24"/>
      <c r="D82" s="24"/>
      <c r="E82" s="24"/>
      <c r="F82" s="24"/>
      <c r="G82" s="24"/>
    </row>
    <row r="83" spans="1:7" ht="16.5" customHeight="1">
      <c r="A83" s="4"/>
      <c r="B83" s="25" t="s">
        <v>68</v>
      </c>
      <c r="C83" s="25"/>
      <c r="D83" s="25"/>
      <c r="E83" s="25"/>
      <c r="F83" s="25"/>
      <c r="G83" s="25"/>
    </row>
    <row r="84" spans="1:7" ht="16.5" customHeight="1">
      <c r="A84" s="4"/>
      <c r="B84" s="26" t="s">
        <v>69</v>
      </c>
      <c r="C84" s="26"/>
      <c r="D84" s="26"/>
      <c r="E84" s="26"/>
      <c r="F84" s="26"/>
      <c r="G84" s="26"/>
    </row>
    <row r="85" spans="1:7" ht="16.5" customHeight="1">
      <c r="A85" s="4"/>
      <c r="B85" s="20" t="s">
        <v>16</v>
      </c>
      <c r="C85" s="19"/>
      <c r="D85" s="19"/>
      <c r="E85" s="19"/>
      <c r="F85" s="19"/>
      <c r="G85" s="19"/>
    </row>
    <row r="86" spans="1:9" ht="16.5" customHeight="1">
      <c r="A86" s="4"/>
      <c r="B86" s="21" t="s">
        <v>35</v>
      </c>
      <c r="C86" s="15" t="s">
        <v>36</v>
      </c>
      <c r="D86" s="16">
        <v>1650</v>
      </c>
      <c r="E86" s="16">
        <v>432</v>
      </c>
      <c r="F86" s="16">
        <f>E86-D86</f>
        <v>-1218</v>
      </c>
      <c r="G86" s="16">
        <f>IF(D86=0,0,E86/D86)*100</f>
        <v>26.181818181818183</v>
      </c>
      <c r="H86" s="1">
        <v>1650</v>
      </c>
      <c r="I86" s="1">
        <v>432</v>
      </c>
    </row>
    <row r="87" spans="1:9" ht="16.5" customHeight="1">
      <c r="A87" s="4"/>
      <c r="B87" s="21" t="s">
        <v>43</v>
      </c>
      <c r="C87" s="15" t="s">
        <v>44</v>
      </c>
      <c r="D87" s="16">
        <v>1650</v>
      </c>
      <c r="E87" s="16">
        <v>432</v>
      </c>
      <c r="F87" s="16">
        <f>E87-D87</f>
        <v>-1218</v>
      </c>
      <c r="G87" s="16">
        <f>IF(D87=0,0,E87/D87)*100</f>
        <v>26.181818181818183</v>
      </c>
      <c r="H87" s="1">
        <v>0</v>
      </c>
      <c r="I87" s="1">
        <v>0</v>
      </c>
    </row>
    <row r="88" spans="1:7" ht="15.75" customHeight="1">
      <c r="A88" s="4"/>
      <c r="B88" s="27" t="s">
        <v>49</v>
      </c>
      <c r="C88" s="27"/>
      <c r="D88" s="16">
        <f>SUM(H86:H87)</f>
        <v>1650</v>
      </c>
      <c r="E88" s="16">
        <f>SUM(I86:I87)</f>
        <v>432</v>
      </c>
      <c r="F88" s="16">
        <f>E88-D88</f>
        <v>-1218</v>
      </c>
      <c r="G88" s="16">
        <f>IF(D88=0,0,E88/D88)*100</f>
        <v>26.181818181818183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70</v>
      </c>
      <c r="C90" s="27"/>
      <c r="D90" s="16">
        <f>SUM(D88)</f>
        <v>1650</v>
      </c>
      <c r="E90" s="16">
        <f>SUM(E88)</f>
        <v>432</v>
      </c>
      <c r="F90" s="16">
        <f>E90-D90</f>
        <v>-1218</v>
      </c>
      <c r="G90" s="16">
        <f>IF(D90=0,0,E90/D90)*100</f>
        <v>26.181818181818183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71</v>
      </c>
      <c r="C92" s="27"/>
      <c r="D92" s="16">
        <f>SUM(D90)</f>
        <v>1650</v>
      </c>
      <c r="E92" s="16">
        <f>SUM(E90)</f>
        <v>432</v>
      </c>
      <c r="F92" s="16">
        <f>E92-D92</f>
        <v>-1218</v>
      </c>
      <c r="G92" s="16">
        <f>IF(D92=0,0,E92/D92)*100</f>
        <v>26.181818181818183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7" t="s">
        <v>72</v>
      </c>
      <c r="C94" s="27"/>
      <c r="D94" s="16">
        <f>SUM(D92)</f>
        <v>1650</v>
      </c>
      <c r="E94" s="16">
        <f>SUM(E92)</f>
        <v>432</v>
      </c>
      <c r="F94" s="16">
        <f>E94-D94</f>
        <v>-1218</v>
      </c>
      <c r="G94" s="16">
        <f>IF(D94=0,0,E94/D94)*100</f>
        <v>26.181818181818183</v>
      </c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8"/>
      <c r="C98" s="13" t="s">
        <v>10</v>
      </c>
      <c r="D98" s="16">
        <f>SUM(D34,D79,D94)</f>
        <v>77060</v>
      </c>
      <c r="E98" s="16">
        <f>SUM(E34,E79,E94)</f>
        <v>70232</v>
      </c>
      <c r="F98" s="16">
        <f>E98-D98</f>
        <v>-6828</v>
      </c>
      <c r="G98" s="16">
        <f>IF(D98=0,0,E98/D98)*100</f>
        <v>91.13937191798598</v>
      </c>
    </row>
  </sheetData>
  <sheetProtection selectLockedCells="1" selectUnlockedCells="1"/>
  <mergeCells count="34">
    <mergeCell ref="B88:C88"/>
    <mergeCell ref="B90:C90"/>
    <mergeCell ref="B92:C92"/>
    <mergeCell ref="B94:C94"/>
    <mergeCell ref="B75:C75"/>
    <mergeCell ref="B77:C77"/>
    <mergeCell ref="B79:C79"/>
    <mergeCell ref="B82:G82"/>
    <mergeCell ref="B83:G83"/>
    <mergeCell ref="B84:G84"/>
    <mergeCell ref="B57:G57"/>
    <mergeCell ref="B58:G58"/>
    <mergeCell ref="B64:C64"/>
    <mergeCell ref="B66:C66"/>
    <mergeCell ref="B68:G68"/>
    <mergeCell ref="B73:C73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2023-10-12T06:32:36Z</dcterms:modified>
  <cp:category/>
  <cp:version/>
  <cp:contentType/>
  <cp:contentStatus/>
</cp:coreProperties>
</file>