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<sst xmlns="http://schemas.openxmlformats.org/spreadsheetml/2006/main" count="115" uniqueCount="71">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</sst>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1">
      <pane ySplit="6" topLeftCell="A13" activePane="bottomLeft" state="frozen"/>
      <selection pane="topLeft" activeCell="A1" sqref="A1"/>
      <selection pane="bottomLeft" activeCell="G26" sqref="G26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31555</v>
      </c>
      <c r="E12" s="16">
        <v>37519</v>
      </c>
      <c r="F12" s="16">
        <f aca="true" t="shared" si="0" ref="F12:F26">E12-D12</f>
        <v>5964</v>
      </c>
      <c r="G12" s="16">
        <f aca="true" t="shared" si="1" ref="G12:G26">IF(D12=0,0,E12/D12)*100</f>
        <v>118.90033275233718</v>
      </c>
      <c r="H12" s="1">
        <v>31555</v>
      </c>
      <c r="I12" s="1">
        <v>37519</v>
      </c>
    </row>
    <row r="13" spans="1:9" ht="16.5" customHeight="1">
      <c r="A13" s="4"/>
      <c r="B13" s="21" t="s">
        <v>19</v>
      </c>
      <c r="C13" s="15" t="s">
        <v>20</v>
      </c>
      <c r="D13" s="16">
        <v>31555</v>
      </c>
      <c r="E13" s="16">
        <v>37519</v>
      </c>
      <c r="F13" s="16">
        <f t="shared" si="0"/>
        <v>5964</v>
      </c>
      <c r="G13" s="16">
        <f t="shared" si="1"/>
        <v>118.90033275233718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710</v>
      </c>
      <c r="F14" s="16">
        <f t="shared" si="0"/>
        <v>710</v>
      </c>
      <c r="G14" s="16">
        <f t="shared" si="1"/>
        <v>0</v>
      </c>
      <c r="H14" s="1">
        <v>0</v>
      </c>
      <c r="I14" s="1">
        <v>710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710</v>
      </c>
      <c r="F15" s="16">
        <f t="shared" si="0"/>
        <v>710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6065</v>
      </c>
      <c r="E16" s="16">
        <v>7408</v>
      </c>
      <c r="F16" s="16">
        <f t="shared" si="0"/>
        <v>1343</v>
      </c>
      <c r="G16" s="16">
        <f t="shared" si="1"/>
        <v>122.14344600164881</v>
      </c>
      <c r="H16" s="1">
        <v>6065</v>
      </c>
      <c r="I16" s="1">
        <v>7408</v>
      </c>
    </row>
    <row r="17" spans="1:9" ht="16.5" customHeight="1">
      <c r="A17" s="4"/>
      <c r="B17" s="21" t="s">
        <v>27</v>
      </c>
      <c r="C17" s="15" t="s">
        <v>28</v>
      </c>
      <c r="D17" s="16">
        <v>6065</v>
      </c>
      <c r="E17" s="16">
        <v>4479</v>
      </c>
      <c r="F17" s="16">
        <f t="shared" si="0"/>
        <v>-1586</v>
      </c>
      <c r="G17" s="16">
        <f t="shared" si="1"/>
        <v>73.84995877988459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1850</v>
      </c>
      <c r="F18" s="16">
        <f t="shared" si="0"/>
        <v>1850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1079</v>
      </c>
      <c r="F19" s="16">
        <f t="shared" si="0"/>
        <v>1079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16000</v>
      </c>
      <c r="E20" s="16">
        <v>17076</v>
      </c>
      <c r="F20" s="16">
        <f t="shared" si="0"/>
        <v>1076</v>
      </c>
      <c r="G20" s="16">
        <f t="shared" si="1"/>
        <v>106.72500000000001</v>
      </c>
      <c r="H20" s="1">
        <v>16000</v>
      </c>
      <c r="I20" s="1">
        <v>17076</v>
      </c>
    </row>
    <row r="21" spans="1:9" ht="16.5" customHeight="1">
      <c r="A21" s="4"/>
      <c r="B21" s="21" t="s">
        <v>35</v>
      </c>
      <c r="C21" s="15" t="s">
        <v>36</v>
      </c>
      <c r="D21" s="16">
        <v>1300</v>
      </c>
      <c r="E21" s="16">
        <v>470</v>
      </c>
      <c r="F21" s="16">
        <f t="shared" si="0"/>
        <v>-830</v>
      </c>
      <c r="G21" s="16">
        <f t="shared" si="1"/>
        <v>36.15384615384615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2700</v>
      </c>
      <c r="E22" s="16">
        <v>4200</v>
      </c>
      <c r="F22" s="16">
        <f t="shared" si="0"/>
        <v>1500</v>
      </c>
      <c r="G22" s="16">
        <f t="shared" si="1"/>
        <v>155.55555555555557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1000</v>
      </c>
      <c r="E23" s="16">
        <v>1247</v>
      </c>
      <c r="F23" s="16">
        <f t="shared" si="0"/>
        <v>247</v>
      </c>
      <c r="G23" s="16">
        <f t="shared" si="1"/>
        <v>124.70000000000002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10200</v>
      </c>
      <c r="E24" s="16">
        <v>10508</v>
      </c>
      <c r="F24" s="16">
        <f t="shared" si="0"/>
        <v>308</v>
      </c>
      <c r="G24" s="16">
        <f t="shared" si="1"/>
        <v>103.01960784313727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800</v>
      </c>
      <c r="E25" s="16">
        <v>651</v>
      </c>
      <c r="F25" s="16">
        <f t="shared" si="0"/>
        <v>-149</v>
      </c>
      <c r="G25" s="16">
        <f t="shared" si="1"/>
        <v>81.375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53620</v>
      </c>
      <c r="E26" s="16">
        <f>SUM(I12:I25)</f>
        <v>62713</v>
      </c>
      <c r="F26" s="16">
        <f t="shared" si="0"/>
        <v>9093</v>
      </c>
      <c r="G26" s="16">
        <f t="shared" si="1"/>
        <v>116.95822454308093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53620</v>
      </c>
      <c r="E28" s="16">
        <f>SUM(E26)</f>
        <v>62713</v>
      </c>
      <c r="F28" s="16">
        <f>E28-D28</f>
        <v>9093</v>
      </c>
      <c r="G28" s="16">
        <f>IF(D28=0,0,E28/D28)*100</f>
        <v>116.95822454308093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53620</v>
      </c>
      <c r="E30" s="16">
        <f>SUM(E28)</f>
        <v>62713</v>
      </c>
      <c r="F30" s="16">
        <f>E30-D30</f>
        <v>9093</v>
      </c>
      <c r="G30" s="16">
        <f>IF(D30=0,0,E30/D30)*100</f>
        <v>116.95822454308093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53620</v>
      </c>
      <c r="E32" s="16">
        <f>SUM(E30)</f>
        <v>62713</v>
      </c>
      <c r="F32" s="16">
        <f>E32-D32</f>
        <v>9093</v>
      </c>
      <c r="G32" s="16">
        <f>IF(D32=0,0,E32/D32)*100</f>
        <v>116.95822454308093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12350</v>
      </c>
      <c r="E39" s="16">
        <v>17620</v>
      </c>
      <c r="F39" s="16">
        <f>E39-D39</f>
        <v>5270</v>
      </c>
      <c r="G39" s="16">
        <f>IF(D39=0,0,E39/D39)*100</f>
        <v>142.67206477732793</v>
      </c>
      <c r="H39" s="1">
        <v>12350</v>
      </c>
      <c r="I39" s="1">
        <v>17620</v>
      </c>
    </row>
    <row r="40" spans="1:9" ht="16.5" customHeight="1">
      <c r="A40" s="4"/>
      <c r="B40" s="21" t="s">
        <v>37</v>
      </c>
      <c r="C40" s="15" t="s">
        <v>38</v>
      </c>
      <c r="D40" s="16">
        <v>12350</v>
      </c>
      <c r="E40" s="16">
        <v>17620</v>
      </c>
      <c r="F40" s="16">
        <f>E40-D40</f>
        <v>5270</v>
      </c>
      <c r="G40" s="16">
        <f>IF(D40=0,0,E40/D40)*100</f>
        <v>142.67206477732793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12350</v>
      </c>
      <c r="E41" s="16">
        <f>SUM(I39:I40)</f>
        <v>17620</v>
      </c>
      <c r="F41" s="16">
        <f>E41-D41</f>
        <v>5270</v>
      </c>
      <c r="G41" s="16">
        <f>IF(D41=0,0,E41/D41)*100</f>
        <v>142.67206477732793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12350</v>
      </c>
      <c r="E43" s="16">
        <f>SUM(E41)</f>
        <v>17620</v>
      </c>
      <c r="F43" s="16">
        <f>E43-D43</f>
        <v>5270</v>
      </c>
      <c r="G43" s="16">
        <f>IF(D43=0,0,E43/D43)*100</f>
        <v>142.67206477732793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0</v>
      </c>
      <c r="E47" s="16">
        <v>0</v>
      </c>
      <c r="F47" s="16">
        <f>E47-D47</f>
        <v>0</v>
      </c>
      <c r="G47" s="16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0</v>
      </c>
      <c r="E48" s="16">
        <v>0</v>
      </c>
      <c r="F48" s="16">
        <f>E48-D48</f>
        <v>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0</v>
      </c>
      <c r="E49" s="16">
        <f>SUM(I47:I48)</f>
        <v>0</v>
      </c>
      <c r="F49" s="16">
        <f>E49-D49</f>
        <v>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0</v>
      </c>
      <c r="E51" s="16">
        <f>SUM(E49)</f>
        <v>0</v>
      </c>
      <c r="F51" s="16">
        <f>E51-D51</f>
        <v>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12350</v>
      </c>
      <c r="E53" s="16">
        <f>SUM(E43,E51)</f>
        <v>17620</v>
      </c>
      <c r="F53" s="16">
        <f>E53-D53</f>
        <v>5270</v>
      </c>
      <c r="G53" s="16">
        <f>IF(D53=0,0,E53/D53)*100</f>
        <v>142.67206477732793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21</v>
      </c>
      <c r="C58" s="15" t="s">
        <v>22</v>
      </c>
      <c r="D58" s="16">
        <v>0</v>
      </c>
      <c r="E58" s="16">
        <v>3806</v>
      </c>
      <c r="F58" s="16">
        <f aca="true" t="shared" si="2" ref="F58:F67">E58-D58</f>
        <v>3806</v>
      </c>
      <c r="G58" s="16">
        <f aca="true" t="shared" si="3" ref="G58:G67">IF(D58=0,0,E58/D58)*100</f>
        <v>0</v>
      </c>
      <c r="H58" s="1">
        <v>0</v>
      </c>
      <c r="I58" s="1">
        <v>3806</v>
      </c>
    </row>
    <row r="59" spans="1:9" ht="16.5" customHeight="1">
      <c r="A59" s="4"/>
      <c r="B59" s="21" t="s">
        <v>58</v>
      </c>
      <c r="C59" s="15" t="s">
        <v>59</v>
      </c>
      <c r="D59" s="16">
        <v>0</v>
      </c>
      <c r="E59" s="16">
        <v>3806</v>
      </c>
      <c r="F59" s="16">
        <f t="shared" si="2"/>
        <v>3806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25</v>
      </c>
      <c r="C60" s="15" t="s">
        <v>26</v>
      </c>
      <c r="D60" s="16">
        <v>0</v>
      </c>
      <c r="E60" s="16">
        <v>452</v>
      </c>
      <c r="F60" s="16">
        <f t="shared" si="2"/>
        <v>452</v>
      </c>
      <c r="G60" s="16">
        <f t="shared" si="3"/>
        <v>0</v>
      </c>
      <c r="H60" s="1">
        <v>0</v>
      </c>
      <c r="I60" s="1">
        <v>452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235</v>
      </c>
      <c r="F61" s="16">
        <f t="shared" si="2"/>
        <v>235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137</v>
      </c>
      <c r="F62" s="16">
        <f t="shared" si="2"/>
        <v>137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80</v>
      </c>
      <c r="F63" s="16">
        <f t="shared" si="2"/>
        <v>80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7000</v>
      </c>
      <c r="E64" s="16">
        <v>919</v>
      </c>
      <c r="F64" s="16">
        <f t="shared" si="2"/>
        <v>-6081</v>
      </c>
      <c r="G64" s="16">
        <f t="shared" si="3"/>
        <v>13.128571428571428</v>
      </c>
      <c r="H64" s="1">
        <v>7000</v>
      </c>
      <c r="I64" s="1">
        <v>919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843</v>
      </c>
      <c r="F65" s="16">
        <f t="shared" si="2"/>
        <v>843</v>
      </c>
      <c r="G65" s="16">
        <f t="shared" si="3"/>
        <v>0</v>
      </c>
      <c r="H65" s="1">
        <v>0</v>
      </c>
      <c r="I65" s="1">
        <v>0</v>
      </c>
    </row>
    <row r="66" spans="1:9" ht="16.5" customHeight="1">
      <c r="A66" s="4"/>
      <c r="B66" s="21" t="s">
        <v>39</v>
      </c>
      <c r="C66" s="15" t="s">
        <v>40</v>
      </c>
      <c r="D66" s="16">
        <v>7000</v>
      </c>
      <c r="E66" s="16">
        <v>76</v>
      </c>
      <c r="F66" s="16">
        <f t="shared" si="2"/>
        <v>-6924</v>
      </c>
      <c r="G66" s="16">
        <f t="shared" si="3"/>
        <v>1.0857142857142856</v>
      </c>
      <c r="H66" s="1">
        <v>0</v>
      </c>
      <c r="I66" s="1">
        <v>0</v>
      </c>
    </row>
    <row r="67" spans="1:7" ht="15.75" customHeight="1">
      <c r="A67" s="4"/>
      <c r="B67" s="27" t="s">
        <v>45</v>
      </c>
      <c r="C67" s="27"/>
      <c r="D67" s="16">
        <f>SUM(H58:H66)</f>
        <v>7000</v>
      </c>
      <c r="E67" s="16">
        <f>SUM(I58:I66)</f>
        <v>5177</v>
      </c>
      <c r="F67" s="16">
        <f t="shared" si="2"/>
        <v>-1823</v>
      </c>
      <c r="G67" s="16">
        <f t="shared" si="3"/>
        <v>73.95714285714286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60</v>
      </c>
      <c r="C69" s="27"/>
      <c r="D69" s="16">
        <f>SUM(D67)</f>
        <v>7000</v>
      </c>
      <c r="E69" s="16">
        <f>SUM(E67)</f>
        <v>5177</v>
      </c>
      <c r="F69" s="16">
        <f>E69-D69</f>
        <v>-1823</v>
      </c>
      <c r="G69" s="16">
        <f>IF(D69=0,0,E69/D69)*100</f>
        <v>73.95714285714286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6" t="s">
        <v>61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48000</v>
      </c>
      <c r="E73" s="16">
        <v>39137</v>
      </c>
      <c r="F73" s="16">
        <f>E73-D73</f>
        <v>-8863</v>
      </c>
      <c r="G73" s="16">
        <f>IF(D73=0,0,E73/D73)*100</f>
        <v>81.53541666666668</v>
      </c>
      <c r="H73" s="1">
        <v>48000</v>
      </c>
      <c r="I73" s="1">
        <v>39137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6198</v>
      </c>
      <c r="F74" s="16">
        <f>E74-D74</f>
        <v>6198</v>
      </c>
      <c r="G74" s="16">
        <f>IF(D74=0,0,E74/D74)*100</f>
        <v>0</v>
      </c>
      <c r="H74" s="1">
        <v>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48000</v>
      </c>
      <c r="E75" s="16">
        <v>32939</v>
      </c>
      <c r="F75" s="16">
        <f>E75-D75</f>
        <v>-15061</v>
      </c>
      <c r="G75" s="16">
        <f>IF(D75=0,0,E75/D75)*100</f>
        <v>68.62291666666667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SUM(H73:H75)</f>
        <v>48000</v>
      </c>
      <c r="E76" s="16">
        <f>SUM(I73:I75)</f>
        <v>39137</v>
      </c>
      <c r="F76" s="16">
        <f>E76-D76</f>
        <v>-8863</v>
      </c>
      <c r="G76" s="16">
        <f>IF(D76=0,0,E76/D76)*100</f>
        <v>81.53541666666668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62</v>
      </c>
      <c r="C78" s="27"/>
      <c r="D78" s="16">
        <f>SUM(D76)</f>
        <v>48000</v>
      </c>
      <c r="E78" s="16">
        <f>SUM(E76)</f>
        <v>39137</v>
      </c>
      <c r="F78" s="16">
        <f>E78-D78</f>
        <v>-8863</v>
      </c>
      <c r="G78" s="16">
        <f>IF(D78=0,0,E78/D78)*100</f>
        <v>81.53541666666668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63</v>
      </c>
      <c r="C80" s="27"/>
      <c r="D80" s="16">
        <f>SUM(D69,D78)</f>
        <v>55000</v>
      </c>
      <c r="E80" s="16">
        <f>SUM(E69,E78)</f>
        <v>44314</v>
      </c>
      <c r="F80" s="16">
        <f>E80-D80</f>
        <v>-10686</v>
      </c>
      <c r="G80" s="16">
        <f>IF(D80=0,0,E80/D80)*100</f>
        <v>80.5709090909091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64</v>
      </c>
      <c r="C82" s="27"/>
      <c r="D82" s="16">
        <f>SUM(D53,D80)</f>
        <v>67350</v>
      </c>
      <c r="E82" s="16">
        <f>SUM(E53,E80)</f>
        <v>61934</v>
      </c>
      <c r="F82" s="16">
        <f>E82-D82</f>
        <v>-5416</v>
      </c>
      <c r="G82" s="16">
        <f>IF(D82=0,0,E82/D82)*100</f>
        <v>91.9584261321455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24" t="s">
        <v>65</v>
      </c>
      <c r="C85" s="24"/>
      <c r="D85" s="24"/>
      <c r="E85" s="24"/>
      <c r="F85" s="24"/>
      <c r="G85" s="24"/>
    </row>
    <row r="86" spans="1:7" ht="16.5" customHeight="1">
      <c r="A86" s="4"/>
      <c r="B86" s="25" t="s">
        <v>66</v>
      </c>
      <c r="C86" s="25"/>
      <c r="D86" s="25"/>
      <c r="E86" s="25"/>
      <c r="F86" s="25"/>
      <c r="G86" s="25"/>
    </row>
    <row r="87" spans="1:7" ht="16.5" customHeight="1">
      <c r="A87" s="4"/>
      <c r="B87" s="26" t="s">
        <v>67</v>
      </c>
      <c r="C87" s="26"/>
      <c r="D87" s="26"/>
      <c r="E87" s="26"/>
      <c r="F87" s="26"/>
      <c r="G87" s="26"/>
    </row>
    <row r="88" spans="1:7" ht="16.5" customHeight="1">
      <c r="A88" s="4"/>
      <c r="B88" s="20" t="s">
        <v>16</v>
      </c>
      <c r="C88" s="19"/>
      <c r="D88" s="19"/>
      <c r="E88" s="19"/>
      <c r="F88" s="19"/>
      <c r="G88" s="19"/>
    </row>
    <row r="89" spans="1:9" ht="16.5" customHeight="1">
      <c r="A89" s="4"/>
      <c r="B89" s="21" t="s">
        <v>33</v>
      </c>
      <c r="C89" s="15" t="s">
        <v>34</v>
      </c>
      <c r="D89" s="16">
        <v>650</v>
      </c>
      <c r="E89" s="16">
        <v>650</v>
      </c>
      <c r="F89" s="16">
        <f>E89-D89</f>
        <v>0</v>
      </c>
      <c r="G89" s="16">
        <f>IF(D89=0,0,E89/D89)*100</f>
        <v>100</v>
      </c>
      <c r="H89" s="1">
        <v>650</v>
      </c>
      <c r="I89" s="1">
        <v>650</v>
      </c>
    </row>
    <row r="90" spans="1:9" ht="16.5" customHeight="1">
      <c r="A90" s="4"/>
      <c r="B90" s="21" t="s">
        <v>39</v>
      </c>
      <c r="C90" s="15" t="s">
        <v>40</v>
      </c>
      <c r="D90" s="16">
        <v>650</v>
      </c>
      <c r="E90" s="16">
        <v>650</v>
      </c>
      <c r="F90" s="16">
        <f>E90-D90</f>
        <v>0</v>
      </c>
      <c r="G90" s="16">
        <f>IF(D90=0,0,E90/D90)*100</f>
        <v>100</v>
      </c>
      <c r="H90" s="1">
        <v>0</v>
      </c>
      <c r="I90" s="1">
        <v>0</v>
      </c>
    </row>
    <row r="91" spans="1:7" ht="15.75" customHeight="1">
      <c r="A91" s="4"/>
      <c r="B91" s="27" t="s">
        <v>45</v>
      </c>
      <c r="C91" s="27"/>
      <c r="D91" s="16">
        <f>SUM(H89:H90)</f>
        <v>650</v>
      </c>
      <c r="E91" s="16">
        <f>SUM(I89:I90)</f>
        <v>650</v>
      </c>
      <c r="F91" s="16">
        <f>E91-D91</f>
        <v>0</v>
      </c>
      <c r="G91" s="16">
        <f>IF(D91=0,0,E91/D91)*100</f>
        <v>100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68</v>
      </c>
      <c r="C93" s="27"/>
      <c r="D93" s="16">
        <f>SUM(D91)</f>
        <v>650</v>
      </c>
      <c r="E93" s="16">
        <f>SUM(E91)</f>
        <v>650</v>
      </c>
      <c r="F93" s="16">
        <f>E93-D93</f>
        <v>0</v>
      </c>
      <c r="G93" s="16">
        <f>IF(D93=0,0,E93/D93)*100</f>
        <v>100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69</v>
      </c>
      <c r="C95" s="27"/>
      <c r="D95" s="16">
        <f>SUM(D93)</f>
        <v>650</v>
      </c>
      <c r="E95" s="16">
        <f>SUM(E93)</f>
        <v>650</v>
      </c>
      <c r="F95" s="16">
        <f>E95-D95</f>
        <v>0</v>
      </c>
      <c r="G95" s="16">
        <f>IF(D95=0,0,E95/D95)*100</f>
        <v>100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70</v>
      </c>
      <c r="C97" s="27"/>
      <c r="D97" s="16">
        <f>SUM(D95)</f>
        <v>650</v>
      </c>
      <c r="E97" s="16">
        <f>SUM(E95)</f>
        <v>650</v>
      </c>
      <c r="F97" s="16">
        <f>E97-D97</f>
        <v>0</v>
      </c>
      <c r="G97" s="16">
        <f>IF(D97=0,0,E97/D97)*100</f>
        <v>100</v>
      </c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2"/>
      <c r="C99" s="13"/>
      <c r="D99" s="14"/>
      <c r="E99" s="14"/>
      <c r="F99" s="14"/>
      <c r="G99" s="14"/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8"/>
      <c r="C101" s="13" t="s">
        <v>10</v>
      </c>
      <c r="D101" s="16">
        <f>SUM(D32,D82,D97)</f>
        <v>121620</v>
      </c>
      <c r="E101" s="16">
        <f>SUM(E32,E82,E97)</f>
        <v>125297</v>
      </c>
      <c r="F101" s="16">
        <f>E101-D101</f>
        <v>3677</v>
      </c>
      <c r="G101" s="16">
        <f>IF(D101=0,0,E101/D101)*100</f>
        <v>103.02335142246342</v>
      </c>
    </row>
  </sheetData>
  <sheetProtection selectLockedCells="1" selectUnlockedCells="1"/>
  <mergeCells count="34">
    <mergeCell ref="B91:C91"/>
    <mergeCell ref="B93:C93"/>
    <mergeCell ref="B95:C95"/>
    <mergeCell ref="B97:C97"/>
    <mergeCell ref="B78:C78"/>
    <mergeCell ref="B80:C80"/>
    <mergeCell ref="B82:C82"/>
    <mergeCell ref="B85:G85"/>
    <mergeCell ref="B86:G86"/>
    <mergeCell ref="B87:G87"/>
    <mergeCell ref="B55:G55"/>
    <mergeCell ref="B56:G56"/>
    <mergeCell ref="B67:C67"/>
    <mergeCell ref="B69:C69"/>
    <mergeCell ref="B71:G71"/>
    <mergeCell ref="B76:C76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2023-10-12T06:38:48Z</dcterms:modified>
  <cp:category/>
  <cp:version/>
  <cp:contentType/>
  <cp:contentStatus/>
</cp:coreProperties>
</file>