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<sst xmlns="http://schemas.openxmlformats.org/spreadsheetml/2006/main" count="111" uniqueCount="73">
  <si>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</si>
  <si>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</si>
  <si>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</si>
  <si>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</si>
  <si>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</si>
  <si>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</si>
  <si>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</si>
  <si>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</si>
  <si>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</si>
  <si>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</si>
  <si>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</si>
  <si>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В.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</si>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</sst>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21388</v>
      </c>
      <c r="E12" s="16">
        <v>5658</v>
      </c>
      <c r="F12" s="16">
        <f aca="true" t="shared" si="0" ref="F12:F28">E12-D12</f>
        <v>-15730</v>
      </c>
      <c r="G12" s="16">
        <f aca="true" t="shared" si="1" ref="G12:G28">IF(D12=0,0,E12/D12)*100</f>
        <v>26.4540864035908</v>
      </c>
      <c r="H12" s="1">
        <v>21388</v>
      </c>
      <c r="I12" s="1">
        <v>5658</v>
      </c>
    </row>
    <row r="13" spans="1:9" ht="16.5" customHeight="1">
      <c r="A13" s="4"/>
      <c r="B13" s="21" t="s">
        <v>19</v>
      </c>
      <c r="C13" s="15" t="s">
        <v>20</v>
      </c>
      <c r="D13" s="16">
        <v>21388</v>
      </c>
      <c r="E13" s="16">
        <v>5658</v>
      </c>
      <c r="F13" s="16">
        <f t="shared" si="0"/>
        <v>-15730</v>
      </c>
      <c r="G13" s="16">
        <f t="shared" si="1"/>
        <v>26.4540864035908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524</v>
      </c>
      <c r="E14" s="16">
        <v>151</v>
      </c>
      <c r="F14" s="16">
        <f t="shared" si="0"/>
        <v>-373</v>
      </c>
      <c r="G14" s="16">
        <f t="shared" si="1"/>
        <v>28.816793893129773</v>
      </c>
      <c r="H14" s="1">
        <v>524</v>
      </c>
      <c r="I14" s="1">
        <v>151</v>
      </c>
    </row>
    <row r="15" spans="1:9" ht="16.5" customHeight="1">
      <c r="A15" s="4"/>
      <c r="B15" s="21" t="s">
        <v>23</v>
      </c>
      <c r="C15" s="15" t="s">
        <v>24</v>
      </c>
      <c r="D15" s="16">
        <v>524</v>
      </c>
      <c r="E15" s="16">
        <v>151</v>
      </c>
      <c r="F15" s="16">
        <f t="shared" si="0"/>
        <v>-373</v>
      </c>
      <c r="G15" s="16">
        <f t="shared" si="1"/>
        <v>28.816793893129773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4110</v>
      </c>
      <c r="E17" s="16">
        <v>1080</v>
      </c>
      <c r="F17" s="16">
        <f t="shared" si="0"/>
        <v>-3030</v>
      </c>
      <c r="G17" s="16">
        <f t="shared" si="1"/>
        <v>26.277372262773724</v>
      </c>
      <c r="H17" s="1">
        <v>4110</v>
      </c>
      <c r="I17" s="1">
        <v>1080</v>
      </c>
    </row>
    <row r="18" spans="1:9" ht="16.5" customHeight="1">
      <c r="A18" s="4"/>
      <c r="B18" s="21" t="s">
        <v>29</v>
      </c>
      <c r="C18" s="15" t="s">
        <v>30</v>
      </c>
      <c r="D18" s="16">
        <v>2486</v>
      </c>
      <c r="E18" s="16">
        <v>653</v>
      </c>
      <c r="F18" s="16">
        <f t="shared" si="0"/>
        <v>-1833</v>
      </c>
      <c r="G18" s="16">
        <f t="shared" si="1"/>
        <v>26.267095736122286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1026</v>
      </c>
      <c r="E19" s="16">
        <v>270</v>
      </c>
      <c r="F19" s="16">
        <f t="shared" si="0"/>
        <v>-756</v>
      </c>
      <c r="G19" s="16">
        <f t="shared" si="1"/>
        <v>26.31578947368421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598</v>
      </c>
      <c r="E20" s="16">
        <v>157</v>
      </c>
      <c r="F20" s="16">
        <f t="shared" si="0"/>
        <v>-441</v>
      </c>
      <c r="G20" s="16">
        <f t="shared" si="1"/>
        <v>26.254180602006688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9067</v>
      </c>
      <c r="E21" s="16">
        <v>196</v>
      </c>
      <c r="F21" s="16">
        <f t="shared" si="0"/>
        <v>-8871</v>
      </c>
      <c r="G21" s="16">
        <f t="shared" si="1"/>
        <v>2.1616852321605826</v>
      </c>
      <c r="H21" s="1">
        <v>9067</v>
      </c>
      <c r="I21" s="1">
        <v>196</v>
      </c>
    </row>
    <row r="22" spans="1:9" ht="16.5" customHeight="1">
      <c r="A22" s="4"/>
      <c r="B22" s="21" t="s">
        <v>37</v>
      </c>
      <c r="C22" s="15" t="s">
        <v>38</v>
      </c>
      <c r="D22" s="16">
        <v>0</v>
      </c>
      <c r="E22" s="16">
        <v>0</v>
      </c>
      <c r="F22" s="16">
        <f t="shared" si="0"/>
        <v>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530</v>
      </c>
      <c r="E23" s="16">
        <v>0</v>
      </c>
      <c r="F23" s="16">
        <f t="shared" si="0"/>
        <v>-530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1600</v>
      </c>
      <c r="E24" s="16">
        <v>18</v>
      </c>
      <c r="F24" s="16">
        <f t="shared" si="0"/>
        <v>-1582</v>
      </c>
      <c r="G24" s="16">
        <f t="shared" si="1"/>
        <v>1.125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1200</v>
      </c>
      <c r="E25" s="16">
        <v>178</v>
      </c>
      <c r="F25" s="16">
        <f t="shared" si="0"/>
        <v>-1022</v>
      </c>
      <c r="G25" s="16">
        <f t="shared" si="1"/>
        <v>14.833333333333334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5517</v>
      </c>
      <c r="E26" s="16">
        <v>0</v>
      </c>
      <c r="F26" s="16">
        <f t="shared" si="0"/>
        <v>-5517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220</v>
      </c>
      <c r="E27" s="16">
        <v>0</v>
      </c>
      <c r="F27" s="16">
        <f t="shared" si="0"/>
        <v>-220</v>
      </c>
      <c r="G27" s="16">
        <f t="shared" si="1"/>
        <v>0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35089</v>
      </c>
      <c r="E28" s="16">
        <f>SUM(I12:I27)</f>
        <v>7085</v>
      </c>
      <c r="F28" s="16">
        <f t="shared" si="0"/>
        <v>-28004</v>
      </c>
      <c r="G28" s="16">
        <f t="shared" si="1"/>
        <v>20.191513009775143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35089</v>
      </c>
      <c r="E30" s="16">
        <f>SUM(E28)</f>
        <v>7085</v>
      </c>
      <c r="F30" s="16">
        <f>E30-D30</f>
        <v>-28004</v>
      </c>
      <c r="G30" s="16">
        <f>IF(D30=0,0,E30/D30)*100</f>
        <v>20.191513009775143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35089</v>
      </c>
      <c r="E32" s="16">
        <f>SUM(E30)</f>
        <v>7085</v>
      </c>
      <c r="F32" s="16">
        <f>E32-D32</f>
        <v>-28004</v>
      </c>
      <c r="G32" s="16">
        <f>IF(D32=0,0,E32/D32)*100</f>
        <v>20.191513009775143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35089</v>
      </c>
      <c r="E34" s="16">
        <f>SUM(E32)</f>
        <v>7085</v>
      </c>
      <c r="F34" s="16">
        <f>E34-D34</f>
        <v>-28004</v>
      </c>
      <c r="G34" s="16">
        <f>IF(D34=0,0,E34/D34)*100</f>
        <v>20.191513009775143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35</v>
      </c>
      <c r="C41" s="15" t="s">
        <v>36</v>
      </c>
      <c r="D41" s="16">
        <v>7000</v>
      </c>
      <c r="E41" s="16">
        <v>3406</v>
      </c>
      <c r="F41" s="16">
        <f>E41-D41</f>
        <v>-3594</v>
      </c>
      <c r="G41" s="16">
        <f>IF(D41=0,0,E41/D41)*100</f>
        <v>48.65714285714286</v>
      </c>
      <c r="H41" s="1">
        <v>7000</v>
      </c>
      <c r="I41" s="1">
        <v>3406</v>
      </c>
    </row>
    <row r="42" spans="1:9" ht="16.5" customHeight="1">
      <c r="A42" s="4"/>
      <c r="B42" s="21" t="s">
        <v>41</v>
      </c>
      <c r="C42" s="15" t="s">
        <v>42</v>
      </c>
      <c r="D42" s="16">
        <v>7000</v>
      </c>
      <c r="E42" s="16">
        <v>3406</v>
      </c>
      <c r="F42" s="16">
        <f>E42-D42</f>
        <v>-3594</v>
      </c>
      <c r="G42" s="16">
        <f>IF(D42=0,0,E42/D42)*100</f>
        <v>48.65714285714286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7000</v>
      </c>
      <c r="E43" s="16">
        <f>SUM(I41:I42)</f>
        <v>3406</v>
      </c>
      <c r="F43" s="16">
        <f>E43-D43</f>
        <v>-3594</v>
      </c>
      <c r="G43" s="16">
        <f>IF(D43=0,0,E43/D43)*100</f>
        <v>48.65714285714286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7000</v>
      </c>
      <c r="E45" s="16">
        <f>SUM(E43)</f>
        <v>3406</v>
      </c>
      <c r="F45" s="16">
        <f>E45-D45</f>
        <v>-3594</v>
      </c>
      <c r="G45" s="16">
        <f>IF(D45=0,0,E45/D45)*100</f>
        <v>48.65714285714286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35</v>
      </c>
      <c r="C49" s="15" t="s">
        <v>36</v>
      </c>
      <c r="D49" s="16">
        <v>2178</v>
      </c>
      <c r="E49" s="16">
        <v>0</v>
      </c>
      <c r="F49" s="16">
        <f>E49-D49</f>
        <v>-2178</v>
      </c>
      <c r="G49" s="16">
        <f>IF(D49=0,0,E49/D49)*100</f>
        <v>0</v>
      </c>
      <c r="H49" s="1">
        <v>2178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2178</v>
      </c>
      <c r="E50" s="16">
        <v>0</v>
      </c>
      <c r="F50" s="16">
        <f>E50-D50</f>
        <v>-2178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2178</v>
      </c>
      <c r="E51" s="16">
        <f>SUM(I49:I50)</f>
        <v>0</v>
      </c>
      <c r="F51" s="16">
        <f>E51-D51</f>
        <v>-2178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2178</v>
      </c>
      <c r="E53" s="16">
        <f>SUM(E51)</f>
        <v>0</v>
      </c>
      <c r="F53" s="16">
        <f>E53-D53</f>
        <v>-2178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9178</v>
      </c>
      <c r="E55" s="16">
        <f>SUM(E45,E53)</f>
        <v>3406</v>
      </c>
      <c r="F55" s="16">
        <f>E55-D55</f>
        <v>-5772</v>
      </c>
      <c r="G55" s="16">
        <f>IF(D55=0,0,E55/D55)*100</f>
        <v>37.110481586402265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2000</v>
      </c>
      <c r="E60" s="16">
        <v>0</v>
      </c>
      <c r="F60" s="16">
        <f>E60-D60</f>
        <v>-2000</v>
      </c>
      <c r="G60" s="16">
        <f>IF(D60=0,0,E60/D60)*100</f>
        <v>0</v>
      </c>
      <c r="H60" s="1">
        <v>2000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100</v>
      </c>
      <c r="E61" s="16">
        <v>0</v>
      </c>
      <c r="F61" s="16">
        <f>E61-D61</f>
        <v>-100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500</v>
      </c>
      <c r="E62" s="16">
        <v>0</v>
      </c>
      <c r="F62" s="16">
        <f>E62-D62</f>
        <v>-500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1400</v>
      </c>
      <c r="E63" s="16">
        <v>0</v>
      </c>
      <c r="F63" s="16">
        <f>E63-D63</f>
        <v>-1400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SUM(H60:H63)</f>
        <v>2000</v>
      </c>
      <c r="E64" s="16">
        <f>SUM(I60:I63)</f>
        <v>0</v>
      </c>
      <c r="F64" s="16">
        <f>E64-D64</f>
        <v>-2000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2000</v>
      </c>
      <c r="E66" s="16">
        <f>SUM(E64)</f>
        <v>0</v>
      </c>
      <c r="F66" s="16">
        <f>E66-D66</f>
        <v>-2000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29200</v>
      </c>
      <c r="E70" s="16">
        <v>3976</v>
      </c>
      <c r="F70" s="16">
        <f>E70-D70</f>
        <v>-25224</v>
      </c>
      <c r="G70" s="16">
        <f>IF(D70=0,0,E70/D70)*100</f>
        <v>13.616438356164384</v>
      </c>
      <c r="H70" s="1">
        <v>29200</v>
      </c>
      <c r="I70" s="1">
        <v>3976</v>
      </c>
    </row>
    <row r="71" spans="1:9" ht="16.5" customHeight="1">
      <c r="A71" s="4"/>
      <c r="B71" s="21" t="s">
        <v>39</v>
      </c>
      <c r="C71" s="15" t="s">
        <v>40</v>
      </c>
      <c r="D71" s="16">
        <v>10000</v>
      </c>
      <c r="E71" s="16">
        <v>0</v>
      </c>
      <c r="F71" s="16">
        <f>E71-D71</f>
        <v>-10000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43</v>
      </c>
      <c r="C72" s="15" t="s">
        <v>44</v>
      </c>
      <c r="D72" s="16">
        <v>19200</v>
      </c>
      <c r="E72" s="16">
        <v>3976</v>
      </c>
      <c r="F72" s="16">
        <f>E72-D72</f>
        <v>-15224</v>
      </c>
      <c r="G72" s="16">
        <f>IF(D72=0,0,E72/D72)*100</f>
        <v>20.708333333333336</v>
      </c>
      <c r="H72" s="1">
        <v>0</v>
      </c>
      <c r="I72" s="1">
        <v>0</v>
      </c>
    </row>
    <row r="73" spans="1:7" ht="15.75" customHeight="1">
      <c r="A73" s="4"/>
      <c r="B73" s="27" t="s">
        <v>49</v>
      </c>
      <c r="C73" s="27"/>
      <c r="D73" s="16">
        <f>SUM(H70:H72)</f>
        <v>29200</v>
      </c>
      <c r="E73" s="16">
        <f>SUM(I70:I72)</f>
        <v>3976</v>
      </c>
      <c r="F73" s="16">
        <f>E73-D73</f>
        <v>-25224</v>
      </c>
      <c r="G73" s="16">
        <f>IF(D73=0,0,E73/D73)*100</f>
        <v>13.616438356164384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29200</v>
      </c>
      <c r="E75" s="16">
        <f>SUM(E73)</f>
        <v>3976</v>
      </c>
      <c r="F75" s="16">
        <f>E75-D75</f>
        <v>-25224</v>
      </c>
      <c r="G75" s="16">
        <f>IF(D75=0,0,E75/D75)*100</f>
        <v>13.616438356164384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31200</v>
      </c>
      <c r="E77" s="16">
        <f>SUM(E66,E75)</f>
        <v>3976</v>
      </c>
      <c r="F77" s="16">
        <f>E77-D77</f>
        <v>-27224</v>
      </c>
      <c r="G77" s="16">
        <f>IF(D77=0,0,E77/D77)*100</f>
        <v>12.743589743589745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SUM(D55,D77)</f>
        <v>40378</v>
      </c>
      <c r="E79" s="16">
        <f>SUM(E55,E77)</f>
        <v>7382</v>
      </c>
      <c r="F79" s="16">
        <f>E79-D79</f>
        <v>-32996</v>
      </c>
      <c r="G79" s="16">
        <f>IF(D79=0,0,E79/D79)*100</f>
        <v>18.282232899103473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1300</v>
      </c>
      <c r="E86" s="16">
        <v>0</v>
      </c>
      <c r="F86" s="16">
        <f>E86-D86</f>
        <v>-1300</v>
      </c>
      <c r="G86" s="16">
        <f>IF(D86=0,0,E86/D86)*100</f>
        <v>0</v>
      </c>
      <c r="H86" s="1">
        <v>1300</v>
      </c>
      <c r="I86" s="1">
        <v>0</v>
      </c>
    </row>
    <row r="87" spans="1:9" ht="16.5" customHeight="1">
      <c r="A87" s="4"/>
      <c r="B87" s="21" t="s">
        <v>39</v>
      </c>
      <c r="C87" s="15" t="s">
        <v>40</v>
      </c>
      <c r="D87" s="16">
        <v>300</v>
      </c>
      <c r="E87" s="16">
        <v>0</v>
      </c>
      <c r="F87" s="16">
        <f>E87-D87</f>
        <v>-300</v>
      </c>
      <c r="G87" s="16">
        <f>IF(D87=0,0,E87/D87)*100</f>
        <v>0</v>
      </c>
      <c r="H87" s="1">
        <v>0</v>
      </c>
      <c r="I87" s="1">
        <v>0</v>
      </c>
    </row>
    <row r="88" spans="1:9" ht="16.5" customHeight="1">
      <c r="A88" s="4"/>
      <c r="B88" s="21" t="s">
        <v>43</v>
      </c>
      <c r="C88" s="15" t="s">
        <v>44</v>
      </c>
      <c r="D88" s="16">
        <v>1000</v>
      </c>
      <c r="E88" s="16">
        <v>0</v>
      </c>
      <c r="F88" s="16">
        <f>E88-D88</f>
        <v>-1000</v>
      </c>
      <c r="G88" s="1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27" t="s">
        <v>49</v>
      </c>
      <c r="C89" s="27"/>
      <c r="D89" s="16">
        <f>SUM(H86:H88)</f>
        <v>1300</v>
      </c>
      <c r="E89" s="16">
        <f>SUM(I86:I88)</f>
        <v>0</v>
      </c>
      <c r="F89" s="16">
        <f>E89-D89</f>
        <v>-1300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1300</v>
      </c>
      <c r="E91" s="16">
        <f>SUM(E89)</f>
        <v>0</v>
      </c>
      <c r="F91" s="16">
        <f>E91-D91</f>
        <v>-1300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71</v>
      </c>
      <c r="C93" s="27"/>
      <c r="D93" s="16">
        <f>SUM(D91)</f>
        <v>1300</v>
      </c>
      <c r="E93" s="16">
        <f>SUM(E91)</f>
        <v>0</v>
      </c>
      <c r="F93" s="16">
        <f>E93-D93</f>
        <v>-1300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72</v>
      </c>
      <c r="C95" s="27"/>
      <c r="D95" s="16">
        <f>SUM(D93)</f>
        <v>1300</v>
      </c>
      <c r="E95" s="16">
        <f>SUM(E93)</f>
        <v>0</v>
      </c>
      <c r="F95" s="16">
        <f>E95-D95</f>
        <v>-1300</v>
      </c>
      <c r="G95" s="16">
        <f>IF(D95=0,0,E95/D95)*100</f>
        <v>0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8"/>
      <c r="C99" s="13" t="s">
        <v>10</v>
      </c>
      <c r="D99" s="16">
        <f>SUM(D34,D79,D95)</f>
        <v>76767</v>
      </c>
      <c r="E99" s="16">
        <f>SUM(E34,E79,E95)</f>
        <v>14467</v>
      </c>
      <c r="F99" s="16">
        <f>E99-D99</f>
        <v>-62300</v>
      </c>
      <c r="G99" s="16">
        <f>IF(D99=0,0,E99/D99)*100</f>
        <v>18.8453371891568</v>
      </c>
    </row>
  </sheetData>
  <sheetProtection selectLockedCells="1" selectUnlockedCells="1"/>
  <mergeCells count="34">
    <mergeCell ref="B89:C89"/>
    <mergeCell ref="B91:C91"/>
    <mergeCell ref="B93:C93"/>
    <mergeCell ref="B95:C95"/>
    <mergeCell ref="B75:C75"/>
    <mergeCell ref="B77:C77"/>
    <mergeCell ref="B79:C79"/>
    <mergeCell ref="B82:G82"/>
    <mergeCell ref="B83:G83"/>
    <mergeCell ref="B84:G84"/>
    <mergeCell ref="B57:G57"/>
    <mergeCell ref="B58:G58"/>
    <mergeCell ref="B64:C64"/>
    <mergeCell ref="B66:C66"/>
    <mergeCell ref="B68:G68"/>
    <mergeCell ref="B73:C73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2023-10-12T07:46:32Z</cp:lastPrinted>
  <dcterms:modified xsi:type="dcterms:W3CDTF">2023-10-12T07:48:11Z</dcterms:modified>
  <cp:category/>
  <cp:version/>
  <cp:contentType/>
  <cp:contentStatus/>
</cp:coreProperties>
</file>