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<sst xmlns="http://schemas.openxmlformats.org/spreadsheetml/2006/main" count="115" uniqueCount="71">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</sst>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34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41278</v>
      </c>
      <c r="E12" s="16">
        <v>18433</v>
      </c>
      <c r="F12" s="16">
        <f aca="true" t="shared" si="0" ref="F12:F27">E12-D12</f>
        <v>-22845</v>
      </c>
      <c r="G12" s="16">
        <f aca="true" t="shared" si="1" ref="G12:G27">IF(D12=0,0,E12/D12)*100</f>
        <v>44.65574882503997</v>
      </c>
      <c r="H12" s="1">
        <v>41278</v>
      </c>
      <c r="I12" s="1">
        <v>18433</v>
      </c>
    </row>
    <row r="13" spans="1:9" ht="16.5" customHeight="1">
      <c r="A13" s="4"/>
      <c r="B13" s="21" t="s">
        <v>19</v>
      </c>
      <c r="C13" s="15" t="s">
        <v>20</v>
      </c>
      <c r="D13" s="16">
        <v>41278</v>
      </c>
      <c r="E13" s="16">
        <v>18433</v>
      </c>
      <c r="F13" s="16">
        <f t="shared" si="0"/>
        <v>-22845</v>
      </c>
      <c r="G13" s="16">
        <f t="shared" si="1"/>
        <v>44.65574882503997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906</v>
      </c>
      <c r="F14" s="16">
        <f t="shared" si="0"/>
        <v>551</v>
      </c>
      <c r="G14" s="16">
        <f t="shared" si="1"/>
        <v>255.21126760563382</v>
      </c>
      <c r="H14" s="1">
        <v>355</v>
      </c>
      <c r="I14" s="1">
        <v>906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722</v>
      </c>
      <c r="F15" s="16">
        <f t="shared" si="0"/>
        <v>367</v>
      </c>
      <c r="G15" s="16">
        <f t="shared" si="1"/>
        <v>203.38028169014083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184</v>
      </c>
      <c r="F16" s="16">
        <f t="shared" si="0"/>
        <v>184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7895</v>
      </c>
      <c r="E17" s="16">
        <v>3678</v>
      </c>
      <c r="F17" s="16">
        <f t="shared" si="0"/>
        <v>-4217</v>
      </c>
      <c r="G17" s="16">
        <f t="shared" si="1"/>
        <v>46.58644711842938</v>
      </c>
      <c r="H17" s="1">
        <v>7895</v>
      </c>
      <c r="I17" s="1">
        <v>3678</v>
      </c>
    </row>
    <row r="18" spans="1:9" ht="16.5" customHeight="1">
      <c r="A18" s="4"/>
      <c r="B18" s="21" t="s">
        <v>29</v>
      </c>
      <c r="C18" s="15" t="s">
        <v>30</v>
      </c>
      <c r="D18" s="16">
        <v>5511</v>
      </c>
      <c r="E18" s="16">
        <v>2522</v>
      </c>
      <c r="F18" s="16">
        <f t="shared" si="0"/>
        <v>-2989</v>
      </c>
      <c r="G18" s="16">
        <f t="shared" si="1"/>
        <v>45.76301941571403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1982</v>
      </c>
      <c r="E19" s="16">
        <v>936</v>
      </c>
      <c r="F19" s="16">
        <f t="shared" si="0"/>
        <v>-1046</v>
      </c>
      <c r="G19" s="16">
        <f t="shared" si="1"/>
        <v>47.22502522704339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402</v>
      </c>
      <c r="E20" s="16">
        <v>220</v>
      </c>
      <c r="F20" s="16">
        <f t="shared" si="0"/>
        <v>-182</v>
      </c>
      <c r="G20" s="16">
        <f t="shared" si="1"/>
        <v>54.72636815920397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10825</v>
      </c>
      <c r="E21" s="16">
        <v>4290</v>
      </c>
      <c r="F21" s="16">
        <f t="shared" si="0"/>
        <v>-6535</v>
      </c>
      <c r="G21" s="16">
        <f t="shared" si="1"/>
        <v>39.63048498845266</v>
      </c>
      <c r="H21" s="1">
        <v>10825</v>
      </c>
      <c r="I21" s="1">
        <v>4290</v>
      </c>
    </row>
    <row r="22" spans="1:9" ht="16.5" customHeight="1">
      <c r="A22" s="4"/>
      <c r="B22" s="21" t="s">
        <v>37</v>
      </c>
      <c r="C22" s="15" t="s">
        <v>38</v>
      </c>
      <c r="D22" s="16">
        <v>530</v>
      </c>
      <c r="E22" s="16">
        <v>52</v>
      </c>
      <c r="F22" s="16">
        <f t="shared" si="0"/>
        <v>-478</v>
      </c>
      <c r="G22" s="16">
        <f t="shared" si="1"/>
        <v>9.811320754716983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453</v>
      </c>
      <c r="F23" s="16">
        <f t="shared" si="0"/>
        <v>-2047</v>
      </c>
      <c r="G23" s="16">
        <f t="shared" si="1"/>
        <v>18.12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1100</v>
      </c>
      <c r="E24" s="16">
        <v>290</v>
      </c>
      <c r="F24" s="16">
        <f t="shared" si="0"/>
        <v>-810</v>
      </c>
      <c r="G24" s="16">
        <f t="shared" si="1"/>
        <v>26.36363636363636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6035</v>
      </c>
      <c r="E25" s="16">
        <v>3257</v>
      </c>
      <c r="F25" s="16">
        <f t="shared" si="0"/>
        <v>-2778</v>
      </c>
      <c r="G25" s="16">
        <f t="shared" si="1"/>
        <v>53.9685169842585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660</v>
      </c>
      <c r="E26" s="16">
        <v>238</v>
      </c>
      <c r="F26" s="16">
        <f t="shared" si="0"/>
        <v>-422</v>
      </c>
      <c r="G26" s="16">
        <f t="shared" si="1"/>
        <v>36.06060606060606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60353</v>
      </c>
      <c r="E27" s="16">
        <f>SUM(I12:I26)</f>
        <v>27307</v>
      </c>
      <c r="F27" s="16">
        <f t="shared" si="0"/>
        <v>-33046</v>
      </c>
      <c r="G27" s="16">
        <f t="shared" si="1"/>
        <v>45.24547247029974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60353</v>
      </c>
      <c r="E29" s="16">
        <f>SUM(E27)</f>
        <v>27307</v>
      </c>
      <c r="F29" s="16">
        <f>E29-D29</f>
        <v>-33046</v>
      </c>
      <c r="G29" s="16">
        <f>IF(D29=0,0,E29/D29)*100</f>
        <v>45.24547247029974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60353</v>
      </c>
      <c r="E31" s="16">
        <f>SUM(E29)</f>
        <v>27307</v>
      </c>
      <c r="F31" s="16">
        <f>E31-D31</f>
        <v>-33046</v>
      </c>
      <c r="G31" s="16">
        <f>IF(D31=0,0,E31/D31)*100</f>
        <v>45.24547247029974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60353</v>
      </c>
      <c r="E33" s="16">
        <f>SUM(E31)</f>
        <v>27307</v>
      </c>
      <c r="F33" s="16">
        <f>E33-D33</f>
        <v>-33046</v>
      </c>
      <c r="G33" s="16">
        <f>IF(D33=0,0,E33/D33)*100</f>
        <v>45.24547247029974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15113</v>
      </c>
      <c r="E40" s="16">
        <v>5203</v>
      </c>
      <c r="F40" s="16">
        <f>E40-D40</f>
        <v>-9910</v>
      </c>
      <c r="G40" s="16">
        <f>IF(D40=0,0,E40/D40)*100</f>
        <v>34.42731423277973</v>
      </c>
      <c r="H40" s="1">
        <v>15113</v>
      </c>
      <c r="I40" s="1">
        <v>5203</v>
      </c>
    </row>
    <row r="41" spans="1:9" ht="16.5" customHeight="1">
      <c r="A41" s="4"/>
      <c r="B41" s="21" t="s">
        <v>39</v>
      </c>
      <c r="C41" s="15" t="s">
        <v>40</v>
      </c>
      <c r="D41" s="16">
        <v>11000</v>
      </c>
      <c r="E41" s="16">
        <v>5203</v>
      </c>
      <c r="F41" s="16">
        <f>E41-D41</f>
        <v>-5797</v>
      </c>
      <c r="G41" s="16">
        <f>IF(D41=0,0,E41/D41)*100</f>
        <v>47.3</v>
      </c>
      <c r="H41" s="1">
        <v>0</v>
      </c>
      <c r="I41" s="1">
        <v>0</v>
      </c>
    </row>
    <row r="42" spans="1:9" ht="16.5" customHeight="1">
      <c r="A42" s="4"/>
      <c r="B42" s="21" t="s">
        <v>43</v>
      </c>
      <c r="C42" s="15" t="s">
        <v>44</v>
      </c>
      <c r="D42" s="16">
        <v>4113</v>
      </c>
      <c r="E42" s="16">
        <v>0</v>
      </c>
      <c r="F42" s="16">
        <f>E42-D42</f>
        <v>-4113</v>
      </c>
      <c r="G42" s="16">
        <f>IF(D42=0,0,E42/D42)*100</f>
        <v>0</v>
      </c>
      <c r="H42" s="1">
        <v>0</v>
      </c>
      <c r="I42" s="1">
        <v>0</v>
      </c>
    </row>
    <row r="43" spans="1:7" ht="15.75" customHeight="1">
      <c r="A43" s="4"/>
      <c r="B43" s="27" t="s">
        <v>47</v>
      </c>
      <c r="C43" s="27"/>
      <c r="D43" s="16">
        <f>SUM(H40:H42)</f>
        <v>15113</v>
      </c>
      <c r="E43" s="16">
        <f>SUM(I40:I42)</f>
        <v>5203</v>
      </c>
      <c r="F43" s="16">
        <f>E43-D43</f>
        <v>-9910</v>
      </c>
      <c r="G43" s="16">
        <f>IF(D43=0,0,E43/D43)*100</f>
        <v>34.42731423277973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54</v>
      </c>
      <c r="C45" s="27"/>
      <c r="D45" s="16">
        <f>SUM(D43)</f>
        <v>15113</v>
      </c>
      <c r="E45" s="16">
        <f>SUM(E43)</f>
        <v>5203</v>
      </c>
      <c r="F45" s="16">
        <f>E45-D45</f>
        <v>-9910</v>
      </c>
      <c r="G45" s="16">
        <f>IF(D45=0,0,E45/D45)*100</f>
        <v>34.42731423277973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55</v>
      </c>
      <c r="C47" s="27"/>
      <c r="D47" s="16">
        <f>SUM(D45)</f>
        <v>15113</v>
      </c>
      <c r="E47" s="16">
        <f>SUM(E45)</f>
        <v>5203</v>
      </c>
      <c r="F47" s="16">
        <f>E47-D47</f>
        <v>-9910</v>
      </c>
      <c r="G47" s="16">
        <f>IF(D47=0,0,E47/D47)*100</f>
        <v>34.42731423277973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56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57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21</v>
      </c>
      <c r="C52" s="15" t="s">
        <v>22</v>
      </c>
      <c r="D52" s="16">
        <v>1900</v>
      </c>
      <c r="E52" s="16">
        <v>1145</v>
      </c>
      <c r="F52" s="16">
        <f aca="true" t="shared" si="2" ref="F52:F62">E52-D52</f>
        <v>-755</v>
      </c>
      <c r="G52" s="16">
        <f aca="true" t="shared" si="3" ref="G52:G62">IF(D52=0,0,E52/D52)*100</f>
        <v>60.26315789473684</v>
      </c>
      <c r="H52" s="1">
        <v>1900</v>
      </c>
      <c r="I52" s="1">
        <v>1145</v>
      </c>
    </row>
    <row r="53" spans="1:9" ht="16.5" customHeight="1">
      <c r="A53" s="4"/>
      <c r="B53" s="21" t="s">
        <v>58</v>
      </c>
      <c r="C53" s="15" t="s">
        <v>59</v>
      </c>
      <c r="D53" s="16">
        <v>1900</v>
      </c>
      <c r="E53" s="16">
        <v>1145</v>
      </c>
      <c r="F53" s="16">
        <f t="shared" si="2"/>
        <v>-755</v>
      </c>
      <c r="G53" s="16">
        <f t="shared" si="3"/>
        <v>60.26315789473684</v>
      </c>
      <c r="H53" s="1">
        <v>0</v>
      </c>
      <c r="I53" s="1">
        <v>0</v>
      </c>
    </row>
    <row r="54" spans="1:9" ht="16.5" customHeight="1">
      <c r="A54" s="4"/>
      <c r="B54" s="21" t="s">
        <v>27</v>
      </c>
      <c r="C54" s="15" t="s">
        <v>28</v>
      </c>
      <c r="D54" s="16">
        <v>225</v>
      </c>
      <c r="E54" s="16">
        <v>136</v>
      </c>
      <c r="F54" s="16">
        <f t="shared" si="2"/>
        <v>-89</v>
      </c>
      <c r="G54" s="16">
        <f t="shared" si="3"/>
        <v>60.44444444444444</v>
      </c>
      <c r="H54" s="1">
        <v>225</v>
      </c>
      <c r="I54" s="1">
        <v>136</v>
      </c>
    </row>
    <row r="55" spans="1:9" ht="16.5" customHeight="1">
      <c r="A55" s="4"/>
      <c r="B55" s="21" t="s">
        <v>29</v>
      </c>
      <c r="C55" s="15" t="s">
        <v>30</v>
      </c>
      <c r="D55" s="16">
        <v>117</v>
      </c>
      <c r="E55" s="16">
        <v>71</v>
      </c>
      <c r="F55" s="16">
        <f t="shared" si="2"/>
        <v>-46</v>
      </c>
      <c r="G55" s="16">
        <f t="shared" si="3"/>
        <v>60.68376068376068</v>
      </c>
      <c r="H55" s="1">
        <v>0</v>
      </c>
      <c r="I55" s="1">
        <v>0</v>
      </c>
    </row>
    <row r="56" spans="1:9" ht="16.5" customHeight="1">
      <c r="A56" s="4"/>
      <c r="B56" s="21" t="s">
        <v>31</v>
      </c>
      <c r="C56" s="15" t="s">
        <v>32</v>
      </c>
      <c r="D56" s="16">
        <v>68</v>
      </c>
      <c r="E56" s="16">
        <v>41</v>
      </c>
      <c r="F56" s="16">
        <f t="shared" si="2"/>
        <v>-27</v>
      </c>
      <c r="G56" s="16">
        <f t="shared" si="3"/>
        <v>60.29411764705882</v>
      </c>
      <c r="H56" s="1">
        <v>0</v>
      </c>
      <c r="I56" s="1">
        <v>0</v>
      </c>
    </row>
    <row r="57" spans="1:9" ht="16.5" customHeight="1">
      <c r="A57" s="4"/>
      <c r="B57" s="21" t="s">
        <v>33</v>
      </c>
      <c r="C57" s="15" t="s">
        <v>34</v>
      </c>
      <c r="D57" s="16">
        <v>40</v>
      </c>
      <c r="E57" s="16">
        <v>24</v>
      </c>
      <c r="F57" s="16">
        <f t="shared" si="2"/>
        <v>-16</v>
      </c>
      <c r="G57" s="16">
        <f t="shared" si="3"/>
        <v>60</v>
      </c>
      <c r="H57" s="1">
        <v>0</v>
      </c>
      <c r="I57" s="1">
        <v>0</v>
      </c>
    </row>
    <row r="58" spans="1:9" ht="16.5" customHeight="1">
      <c r="A58" s="4"/>
      <c r="B58" s="21" t="s">
        <v>35</v>
      </c>
      <c r="C58" s="15" t="s">
        <v>36</v>
      </c>
      <c r="D58" s="16">
        <v>875</v>
      </c>
      <c r="E58" s="16">
        <v>393</v>
      </c>
      <c r="F58" s="16">
        <f t="shared" si="2"/>
        <v>-482</v>
      </c>
      <c r="G58" s="16">
        <f t="shared" si="3"/>
        <v>44.91428571428571</v>
      </c>
      <c r="H58" s="1">
        <v>875</v>
      </c>
      <c r="I58" s="1">
        <v>393</v>
      </c>
    </row>
    <row r="59" spans="1:9" ht="16.5" customHeight="1">
      <c r="A59" s="4"/>
      <c r="B59" s="21" t="s">
        <v>37</v>
      </c>
      <c r="C59" s="15" t="s">
        <v>38</v>
      </c>
      <c r="D59" s="16">
        <v>515</v>
      </c>
      <c r="E59" s="16">
        <v>307</v>
      </c>
      <c r="F59" s="16">
        <f t="shared" si="2"/>
        <v>-208</v>
      </c>
      <c r="G59" s="16">
        <f t="shared" si="3"/>
        <v>59.6116504854369</v>
      </c>
      <c r="H59" s="1">
        <v>0</v>
      </c>
      <c r="I59" s="1">
        <v>0</v>
      </c>
    </row>
    <row r="60" spans="1:9" ht="16.5" customHeight="1">
      <c r="A60" s="4"/>
      <c r="B60" s="21" t="s">
        <v>39</v>
      </c>
      <c r="C60" s="15" t="s">
        <v>40</v>
      </c>
      <c r="D60" s="16">
        <v>330</v>
      </c>
      <c r="E60" s="16">
        <v>0</v>
      </c>
      <c r="F60" s="16">
        <f t="shared" si="2"/>
        <v>-330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30</v>
      </c>
      <c r="E61" s="16">
        <v>86</v>
      </c>
      <c r="F61" s="16">
        <f t="shared" si="2"/>
        <v>56</v>
      </c>
      <c r="G61" s="16">
        <f t="shared" si="3"/>
        <v>286.6666666666667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SUM(H52:H61)</f>
        <v>3000</v>
      </c>
      <c r="E62" s="16">
        <f>SUM(I52:I61)</f>
        <v>1674</v>
      </c>
      <c r="F62" s="16">
        <f t="shared" si="2"/>
        <v>-1326</v>
      </c>
      <c r="G62" s="16">
        <f t="shared" si="3"/>
        <v>55.800000000000004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3000</v>
      </c>
      <c r="E64" s="16">
        <f>SUM(E62)</f>
        <v>1674</v>
      </c>
      <c r="F64" s="16">
        <f>E64-D64</f>
        <v>-1326</v>
      </c>
      <c r="G64" s="16">
        <f>IF(D64=0,0,E64/D64)*100</f>
        <v>55.800000000000004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33250</v>
      </c>
      <c r="E68" s="16">
        <v>10347</v>
      </c>
      <c r="F68" s="16">
        <f>E68-D68</f>
        <v>-22903</v>
      </c>
      <c r="G68" s="16">
        <f>IF(D68=0,0,E68/D68)*100</f>
        <v>31.1187969924812</v>
      </c>
      <c r="H68" s="1">
        <v>33250</v>
      </c>
      <c r="I68" s="1">
        <v>10347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0</v>
      </c>
      <c r="F69" s="16">
        <f>E69-D69</f>
        <v>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33250</v>
      </c>
      <c r="E70" s="16">
        <v>10347</v>
      </c>
      <c r="F70" s="16">
        <f>E70-D70</f>
        <v>-22903</v>
      </c>
      <c r="G70" s="16">
        <f>IF(D70=0,0,E70/D70)*100</f>
        <v>31.1187969924812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33250</v>
      </c>
      <c r="E71" s="16">
        <f>SUM(I68:I70)</f>
        <v>10347</v>
      </c>
      <c r="F71" s="16">
        <f>E71-D71</f>
        <v>-22903</v>
      </c>
      <c r="G71" s="16">
        <f>IF(D71=0,0,E71/D71)*100</f>
        <v>31.1187969924812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33250</v>
      </c>
      <c r="E73" s="16">
        <f>SUM(E71)</f>
        <v>10347</v>
      </c>
      <c r="F73" s="16">
        <f>E73-D73</f>
        <v>-22903</v>
      </c>
      <c r="G73" s="16">
        <f>IF(D73=0,0,E73/D73)*100</f>
        <v>31.1187969924812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36250</v>
      </c>
      <c r="E75" s="16">
        <f>SUM(E64,E73)</f>
        <v>12021</v>
      </c>
      <c r="F75" s="16">
        <f>E75-D75</f>
        <v>-24229</v>
      </c>
      <c r="G75" s="16">
        <f>IF(D75=0,0,E75/D75)*100</f>
        <v>33.16137931034483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SUM(D47,D75)</f>
        <v>51363</v>
      </c>
      <c r="E77" s="16">
        <f>SUM(E47,E75)</f>
        <v>17224</v>
      </c>
      <c r="F77" s="16">
        <f>E77-D77</f>
        <v>-34139</v>
      </c>
      <c r="G77" s="16">
        <f>IF(D77=0,0,E77/D77)*100</f>
        <v>33.53386679126998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1100</v>
      </c>
      <c r="E84" s="16">
        <v>0</v>
      </c>
      <c r="F84" s="16">
        <f>E84-D84</f>
        <v>-1100</v>
      </c>
      <c r="G84" s="16">
        <f>IF(D84=0,0,E84/D84)*100</f>
        <v>0</v>
      </c>
      <c r="H84" s="1">
        <v>1100</v>
      </c>
      <c r="I84" s="1">
        <v>0</v>
      </c>
    </row>
    <row r="85" spans="1:9" ht="16.5" customHeight="1">
      <c r="A85" s="4"/>
      <c r="B85" s="21" t="s">
        <v>37</v>
      </c>
      <c r="C85" s="15" t="s">
        <v>38</v>
      </c>
      <c r="D85" s="16">
        <v>200</v>
      </c>
      <c r="E85" s="16">
        <v>0</v>
      </c>
      <c r="F85" s="16">
        <f>E85-D85</f>
        <v>-200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900</v>
      </c>
      <c r="E86" s="16">
        <v>0</v>
      </c>
      <c r="F86" s="16">
        <f>E86-D86</f>
        <v>-900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1100</v>
      </c>
      <c r="E87" s="16">
        <f>SUM(I84:I86)</f>
        <v>0</v>
      </c>
      <c r="F87" s="16">
        <f>E87-D87</f>
        <v>-1100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1100</v>
      </c>
      <c r="E89" s="16">
        <f>SUM(E87)</f>
        <v>0</v>
      </c>
      <c r="F89" s="16">
        <f>E89-D89</f>
        <v>-1100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1100</v>
      </c>
      <c r="E91" s="16">
        <f>SUM(E89)</f>
        <v>0</v>
      </c>
      <c r="F91" s="16">
        <f>E91-D91</f>
        <v>-1100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1100</v>
      </c>
      <c r="E93" s="16">
        <f>SUM(E91)</f>
        <v>0</v>
      </c>
      <c r="F93" s="16">
        <f>E93-D93</f>
        <v>-1100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112816</v>
      </c>
      <c r="E97" s="16">
        <f>SUM(E33,E77,E93)</f>
        <v>44531</v>
      </c>
      <c r="F97" s="16">
        <f>E97-D97</f>
        <v>-68285</v>
      </c>
      <c r="G97" s="16">
        <f>IF(D97=0,0,E97/D97)*100</f>
        <v>39.47223798042831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3:C43"/>
    <mergeCell ref="B45:C45"/>
    <mergeCell ref="B47:C47"/>
    <mergeCell ref="B49:G49"/>
    <mergeCell ref="B50:G50"/>
    <mergeCell ref="B62:C62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2023-10-12T12:47:57Z</dcterms:modified>
  <cp:category/>
  <cp:version/>
  <cp:contentType/>
  <cp:contentStatus/>
</cp:coreProperties>
</file>