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<sst xmlns="http://schemas.openxmlformats.org/spreadsheetml/2006/main" count="93" uniqueCount="65">
  <si>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</si>
  <si>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</si>
  <si>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</si>
  <si>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</si>
  <si>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</si>
  <si>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</si>
  <si>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</si>
  <si>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</si>
  <si>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</si>
  <si>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</si>
  <si>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</si>
  <si>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Лозево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</si>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</sst>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27176</v>
      </c>
      <c r="E12" s="16">
        <v>13513</v>
      </c>
      <c r="F12" s="16">
        <f aca="true" t="shared" si="0" ref="F12:F25">E12-D12</f>
        <v>-13663</v>
      </c>
      <c r="G12" s="16">
        <f aca="true" t="shared" si="1" ref="G12:G25">IF(D12=0,0,E12/D12)*100</f>
        <v>49.72402119517221</v>
      </c>
      <c r="H12" s="1">
        <v>27176</v>
      </c>
      <c r="I12" s="1">
        <v>13513</v>
      </c>
    </row>
    <row r="13" spans="1:9" ht="16.5" customHeight="1">
      <c r="A13" s="4"/>
      <c r="B13" s="21" t="s">
        <v>19</v>
      </c>
      <c r="C13" s="15" t="s">
        <v>20</v>
      </c>
      <c r="D13" s="16">
        <v>27176</v>
      </c>
      <c r="E13" s="16">
        <v>13513</v>
      </c>
      <c r="F13" s="16">
        <f t="shared" si="0"/>
        <v>-13663</v>
      </c>
      <c r="G13" s="16">
        <f t="shared" si="1"/>
        <v>49.72402119517221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300</v>
      </c>
      <c r="F14" s="16">
        <f t="shared" si="0"/>
        <v>-232</v>
      </c>
      <c r="G14" s="16">
        <f t="shared" si="1"/>
        <v>56.390977443609025</v>
      </c>
      <c r="H14" s="1">
        <v>532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300</v>
      </c>
      <c r="F15" s="16">
        <f t="shared" si="0"/>
        <v>-232</v>
      </c>
      <c r="G15" s="16">
        <f t="shared" si="1"/>
        <v>56.390977443609025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5223</v>
      </c>
      <c r="E16" s="16">
        <v>2612</v>
      </c>
      <c r="F16" s="16">
        <f t="shared" si="0"/>
        <v>-2611</v>
      </c>
      <c r="G16" s="16">
        <f t="shared" si="1"/>
        <v>50.00957304231285</v>
      </c>
      <c r="H16" s="1">
        <v>5223</v>
      </c>
      <c r="I16" s="1">
        <v>2612</v>
      </c>
    </row>
    <row r="17" spans="1:9" ht="16.5" customHeight="1">
      <c r="A17" s="4"/>
      <c r="B17" s="21" t="s">
        <v>27</v>
      </c>
      <c r="C17" s="15" t="s">
        <v>28</v>
      </c>
      <c r="D17" s="16">
        <v>3919</v>
      </c>
      <c r="E17" s="16">
        <v>1960</v>
      </c>
      <c r="F17" s="16">
        <f t="shared" si="0"/>
        <v>-1959</v>
      </c>
      <c r="G17" s="16">
        <f t="shared" si="1"/>
        <v>50.01275835672365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1304</v>
      </c>
      <c r="E18" s="16">
        <v>652</v>
      </c>
      <c r="F18" s="16">
        <f t="shared" si="0"/>
        <v>-652</v>
      </c>
      <c r="G18" s="16">
        <f t="shared" si="1"/>
        <v>50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6446</v>
      </c>
      <c r="E19" s="16">
        <v>1092</v>
      </c>
      <c r="F19" s="16">
        <f t="shared" si="0"/>
        <v>-5354</v>
      </c>
      <c r="G19" s="16">
        <f t="shared" si="1"/>
        <v>16.94073844244493</v>
      </c>
      <c r="H19" s="1">
        <v>6446</v>
      </c>
      <c r="I19" s="1">
        <v>1092</v>
      </c>
    </row>
    <row r="20" spans="1:9" ht="16.5" customHeight="1">
      <c r="A20" s="4"/>
      <c r="B20" s="21" t="s">
        <v>33</v>
      </c>
      <c r="C20" s="15" t="s">
        <v>34</v>
      </c>
      <c r="D20" s="16">
        <v>1220</v>
      </c>
      <c r="E20" s="16">
        <v>3</v>
      </c>
      <c r="F20" s="16">
        <f t="shared" si="0"/>
        <v>-1217</v>
      </c>
      <c r="G20" s="16">
        <f t="shared" si="1"/>
        <v>0.24590163934426232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570</v>
      </c>
      <c r="E21" s="16">
        <v>613</v>
      </c>
      <c r="F21" s="16">
        <f t="shared" si="0"/>
        <v>43</v>
      </c>
      <c r="G21" s="16">
        <f t="shared" si="1"/>
        <v>107.54385964912281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1880</v>
      </c>
      <c r="E22" s="16">
        <v>291</v>
      </c>
      <c r="F22" s="16">
        <f t="shared" si="0"/>
        <v>-1589</v>
      </c>
      <c r="G22" s="16">
        <f t="shared" si="1"/>
        <v>15.478723404255318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2566</v>
      </c>
      <c r="E23" s="16">
        <v>0</v>
      </c>
      <c r="F23" s="16">
        <f t="shared" si="0"/>
        <v>-2566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210</v>
      </c>
      <c r="E24" s="16">
        <v>185</v>
      </c>
      <c r="F24" s="16">
        <f t="shared" si="0"/>
        <v>-25</v>
      </c>
      <c r="G24" s="16">
        <f t="shared" si="1"/>
        <v>88.09523809523809</v>
      </c>
      <c r="H24" s="1">
        <v>0</v>
      </c>
      <c r="I24" s="1">
        <v>0</v>
      </c>
    </row>
    <row r="25" spans="1:7" ht="15.75" customHeight="1">
      <c r="A25" s="4"/>
      <c r="B25" s="27" t="s">
        <v>43</v>
      </c>
      <c r="C25" s="27"/>
      <c r="D25" s="16">
        <f>SUM(H12:H24)</f>
        <v>39377</v>
      </c>
      <c r="E25" s="16">
        <f>SUM(I12:I24)</f>
        <v>17517</v>
      </c>
      <c r="F25" s="16">
        <f t="shared" si="0"/>
        <v>-21860</v>
      </c>
      <c r="G25" s="16">
        <f t="shared" si="1"/>
        <v>44.4853594738045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44</v>
      </c>
      <c r="C27" s="27"/>
      <c r="D27" s="16">
        <f>SUM(D25)</f>
        <v>39377</v>
      </c>
      <c r="E27" s="16">
        <f>SUM(E25)</f>
        <v>17517</v>
      </c>
      <c r="F27" s="16">
        <f>E27-D27</f>
        <v>-21860</v>
      </c>
      <c r="G27" s="16">
        <f>IF(D27=0,0,E27/D27)*100</f>
        <v>44.4853594738045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45</v>
      </c>
      <c r="C29" s="27"/>
      <c r="D29" s="16">
        <f>SUM(D27)</f>
        <v>39377</v>
      </c>
      <c r="E29" s="16">
        <f>SUM(E27)</f>
        <v>17517</v>
      </c>
      <c r="F29" s="16">
        <f>E29-D29</f>
        <v>-21860</v>
      </c>
      <c r="G29" s="16">
        <f>IF(D29=0,0,E29/D29)*100</f>
        <v>44.4853594738045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46</v>
      </c>
      <c r="C31" s="27"/>
      <c r="D31" s="16">
        <f>SUM(D29)</f>
        <v>39377</v>
      </c>
      <c r="E31" s="16">
        <f>SUM(E29)</f>
        <v>17517</v>
      </c>
      <c r="F31" s="16">
        <f>E31-D31</f>
        <v>-21860</v>
      </c>
      <c r="G31" s="16">
        <f>IF(D31=0,0,E31/D31)*100</f>
        <v>44.4853594738045</v>
      </c>
    </row>
    <row r="32" spans="1:7" ht="16.5" customHeight="1">
      <c r="A32" s="4"/>
      <c r="B32" s="12"/>
      <c r="C32" s="13"/>
      <c r="D32" s="14"/>
      <c r="E32" s="14"/>
      <c r="F32" s="14"/>
      <c r="G32" s="14"/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4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4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4"/>
      <c r="B37" s="20" t="s">
        <v>16</v>
      </c>
      <c r="C37" s="19"/>
      <c r="D37" s="19"/>
      <c r="E37" s="19"/>
      <c r="F37" s="19"/>
      <c r="G37" s="19"/>
    </row>
    <row r="38" spans="1:9" ht="16.5" customHeight="1">
      <c r="A38" s="4"/>
      <c r="B38" s="21" t="s">
        <v>31</v>
      </c>
      <c r="C38" s="15" t="s">
        <v>32</v>
      </c>
      <c r="D38" s="16">
        <v>8100</v>
      </c>
      <c r="E38" s="16">
        <v>4900</v>
      </c>
      <c r="F38" s="16">
        <f>E38-D38</f>
        <v>-3200</v>
      </c>
      <c r="G38" s="16">
        <f>IF(D38=0,0,E38/D38)*100</f>
        <v>60.49382716049383</v>
      </c>
      <c r="H38" s="1">
        <v>8100</v>
      </c>
      <c r="I38" s="1">
        <v>4900</v>
      </c>
    </row>
    <row r="39" spans="1:9" ht="16.5" customHeight="1">
      <c r="A39" s="4"/>
      <c r="B39" s="21" t="s">
        <v>35</v>
      </c>
      <c r="C39" s="15" t="s">
        <v>36</v>
      </c>
      <c r="D39" s="16">
        <v>8100</v>
      </c>
      <c r="E39" s="16">
        <v>4900</v>
      </c>
      <c r="F39" s="16">
        <f>E39-D39</f>
        <v>-3200</v>
      </c>
      <c r="G39" s="16">
        <f>IF(D39=0,0,E39/D39)*100</f>
        <v>60.49382716049383</v>
      </c>
      <c r="H39" s="1">
        <v>0</v>
      </c>
      <c r="I39" s="1">
        <v>0</v>
      </c>
    </row>
    <row r="40" spans="1:7" ht="15.75" customHeight="1">
      <c r="A40" s="4"/>
      <c r="B40" s="27" t="s">
        <v>43</v>
      </c>
      <c r="C40" s="27"/>
      <c r="D40" s="16">
        <f>SUM(H38:H39)</f>
        <v>8100</v>
      </c>
      <c r="E40" s="16">
        <f>SUM(I38:I39)</f>
        <v>4900</v>
      </c>
      <c r="F40" s="16">
        <f>E40-D40</f>
        <v>-3200</v>
      </c>
      <c r="G40" s="16">
        <f>IF(D40=0,0,E40/D40)*100</f>
        <v>60.49382716049383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50</v>
      </c>
      <c r="C42" s="27"/>
      <c r="D42" s="16">
        <f>SUM(D40)</f>
        <v>8100</v>
      </c>
      <c r="E42" s="16">
        <f>SUM(E40)</f>
        <v>4900</v>
      </c>
      <c r="F42" s="16">
        <f>E42-D42</f>
        <v>-3200</v>
      </c>
      <c r="G42" s="16">
        <f>IF(D42=0,0,E42/D42)*100</f>
        <v>60.49382716049383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51</v>
      </c>
      <c r="C44" s="27"/>
      <c r="D44" s="16">
        <f>SUM(D42)</f>
        <v>8100</v>
      </c>
      <c r="E44" s="16">
        <f>SUM(E42)</f>
        <v>4900</v>
      </c>
      <c r="F44" s="16">
        <f>E44-D44</f>
        <v>-3200</v>
      </c>
      <c r="G44" s="16">
        <f>IF(D44=0,0,E44/D44)*100</f>
        <v>60.49382716049383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5" t="s">
        <v>52</v>
      </c>
      <c r="C46" s="25"/>
      <c r="D46" s="25"/>
      <c r="E46" s="25"/>
      <c r="F46" s="25"/>
      <c r="G46" s="25"/>
    </row>
    <row r="47" spans="1:7" ht="16.5" customHeight="1">
      <c r="A47" s="4"/>
      <c r="B47" s="26" t="s">
        <v>53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31</v>
      </c>
      <c r="C49" s="15" t="s">
        <v>32</v>
      </c>
      <c r="D49" s="16">
        <v>2300</v>
      </c>
      <c r="E49" s="16">
        <v>2595</v>
      </c>
      <c r="F49" s="16">
        <f>E49-D49</f>
        <v>295</v>
      </c>
      <c r="G49" s="16">
        <f>IF(D49=0,0,E49/D49)*100</f>
        <v>112.82608695652175</v>
      </c>
      <c r="H49" s="1">
        <v>2300</v>
      </c>
      <c r="I49" s="1">
        <v>2595</v>
      </c>
    </row>
    <row r="50" spans="1:9" ht="16.5" customHeight="1">
      <c r="A50" s="4"/>
      <c r="B50" s="21" t="s">
        <v>33</v>
      </c>
      <c r="C50" s="15" t="s">
        <v>34</v>
      </c>
      <c r="D50" s="16">
        <v>0</v>
      </c>
      <c r="E50" s="16">
        <v>105</v>
      </c>
      <c r="F50" s="16">
        <f>E50-D50</f>
        <v>105</v>
      </c>
      <c r="G50" s="16">
        <f>IF(D50=0,0,E50/D50)*100</f>
        <v>0</v>
      </c>
      <c r="H50" s="1">
        <v>0</v>
      </c>
      <c r="I50" s="1">
        <v>0</v>
      </c>
    </row>
    <row r="51" spans="1:9" ht="16.5" customHeight="1">
      <c r="A51" s="4"/>
      <c r="B51" s="21" t="s">
        <v>37</v>
      </c>
      <c r="C51" s="15" t="s">
        <v>38</v>
      </c>
      <c r="D51" s="16">
        <v>2300</v>
      </c>
      <c r="E51" s="16">
        <v>2490</v>
      </c>
      <c r="F51" s="16">
        <f>E51-D51</f>
        <v>190</v>
      </c>
      <c r="G51" s="16">
        <f>IF(D51=0,0,E51/D51)*100</f>
        <v>108.26086956521739</v>
      </c>
      <c r="H51" s="1">
        <v>0</v>
      </c>
      <c r="I51" s="1">
        <v>0</v>
      </c>
    </row>
    <row r="52" spans="1:7" ht="15.75" customHeight="1">
      <c r="A52" s="4"/>
      <c r="B52" s="27" t="s">
        <v>43</v>
      </c>
      <c r="C52" s="27"/>
      <c r="D52" s="16">
        <f>SUM(H49:H51)</f>
        <v>2300</v>
      </c>
      <c r="E52" s="16">
        <f>SUM(I49:I51)</f>
        <v>2595</v>
      </c>
      <c r="F52" s="16">
        <f>E52-D52</f>
        <v>295</v>
      </c>
      <c r="G52" s="16">
        <f>IF(D52=0,0,E52/D52)*100</f>
        <v>112.82608695652175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54</v>
      </c>
      <c r="C54" s="27"/>
      <c r="D54" s="16">
        <f>SUM(D52)</f>
        <v>2300</v>
      </c>
      <c r="E54" s="16">
        <f>SUM(E52)</f>
        <v>2595</v>
      </c>
      <c r="F54" s="16">
        <f>E54-D54</f>
        <v>295</v>
      </c>
      <c r="G54" s="16">
        <f>IF(D54=0,0,E54/D54)*100</f>
        <v>112.82608695652175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55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31</v>
      </c>
      <c r="C58" s="15" t="s">
        <v>32</v>
      </c>
      <c r="D58" s="16">
        <v>12500</v>
      </c>
      <c r="E58" s="16">
        <v>5708</v>
      </c>
      <c r="F58" s="16">
        <f>E58-D58</f>
        <v>-6792</v>
      </c>
      <c r="G58" s="16">
        <f>IF(D58=0,0,E58/D58)*100</f>
        <v>45.664</v>
      </c>
      <c r="H58" s="1">
        <v>12500</v>
      </c>
      <c r="I58" s="1">
        <v>5708</v>
      </c>
    </row>
    <row r="59" spans="1:9" ht="16.5" customHeight="1">
      <c r="A59" s="4"/>
      <c r="B59" s="21" t="s">
        <v>33</v>
      </c>
      <c r="C59" s="15" t="s">
        <v>34</v>
      </c>
      <c r="D59" s="16">
        <v>0</v>
      </c>
      <c r="E59" s="16">
        <v>0</v>
      </c>
      <c r="F59" s="16">
        <f>E59-D59</f>
        <v>0</v>
      </c>
      <c r="G59" s="16">
        <f>IF(D59=0,0,E59/D59)*100</f>
        <v>0</v>
      </c>
      <c r="H59" s="1">
        <v>0</v>
      </c>
      <c r="I59" s="1">
        <v>0</v>
      </c>
    </row>
    <row r="60" spans="1:9" ht="16.5" customHeight="1">
      <c r="A60" s="4"/>
      <c r="B60" s="21" t="s">
        <v>37</v>
      </c>
      <c r="C60" s="15" t="s">
        <v>38</v>
      </c>
      <c r="D60" s="16">
        <v>12500</v>
      </c>
      <c r="E60" s="16">
        <v>5708</v>
      </c>
      <c r="F60" s="16">
        <f>E60-D60</f>
        <v>-6792</v>
      </c>
      <c r="G60" s="16">
        <f>IF(D60=0,0,E60/D60)*100</f>
        <v>45.664</v>
      </c>
      <c r="H60" s="1">
        <v>0</v>
      </c>
      <c r="I60" s="1">
        <v>0</v>
      </c>
    </row>
    <row r="61" spans="1:7" ht="15.75" customHeight="1">
      <c r="A61" s="4"/>
      <c r="B61" s="27" t="s">
        <v>43</v>
      </c>
      <c r="C61" s="27"/>
      <c r="D61" s="16">
        <f>SUM(H58:H60)</f>
        <v>12500</v>
      </c>
      <c r="E61" s="16">
        <f>SUM(I58:I60)</f>
        <v>5708</v>
      </c>
      <c r="F61" s="16">
        <f>E61-D61</f>
        <v>-6792</v>
      </c>
      <c r="G61" s="16">
        <f>IF(D61=0,0,E61/D61)*100</f>
        <v>45.664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56</v>
      </c>
      <c r="C63" s="27"/>
      <c r="D63" s="16">
        <f>SUM(D61)</f>
        <v>12500</v>
      </c>
      <c r="E63" s="16">
        <f>SUM(E61)</f>
        <v>5708</v>
      </c>
      <c r="F63" s="16">
        <f>E63-D63</f>
        <v>-6792</v>
      </c>
      <c r="G63" s="16">
        <f>IF(D63=0,0,E63/D63)*100</f>
        <v>45.664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57</v>
      </c>
      <c r="C65" s="27"/>
      <c r="D65" s="16">
        <f>SUM(D54,D63)</f>
        <v>14800</v>
      </c>
      <c r="E65" s="16">
        <f>SUM(E54,E63)</f>
        <v>8303</v>
      </c>
      <c r="F65" s="16">
        <f>E65-D65</f>
        <v>-6497</v>
      </c>
      <c r="G65" s="16">
        <f>IF(D65=0,0,E65/D65)*100</f>
        <v>56.10135135135135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58</v>
      </c>
      <c r="C67" s="27"/>
      <c r="D67" s="16">
        <f>SUM(D44,D65)</f>
        <v>22900</v>
      </c>
      <c r="E67" s="16">
        <f>SUM(E44,E65)</f>
        <v>13203</v>
      </c>
      <c r="F67" s="16">
        <f>E67-D67</f>
        <v>-9697</v>
      </c>
      <c r="G67" s="16">
        <f>IF(D67=0,0,E67/D67)*100</f>
        <v>57.65502183406114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59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60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61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31</v>
      </c>
      <c r="C74" s="15" t="s">
        <v>32</v>
      </c>
      <c r="D74" s="16">
        <v>400</v>
      </c>
      <c r="E74" s="16">
        <v>0</v>
      </c>
      <c r="F74" s="16">
        <f>E74-D74</f>
        <v>-400</v>
      </c>
      <c r="G74" s="16">
        <f>IF(D74=0,0,E74/D74)*100</f>
        <v>0</v>
      </c>
      <c r="H74" s="1">
        <v>400</v>
      </c>
      <c r="I74" s="1">
        <v>0</v>
      </c>
    </row>
    <row r="75" spans="1:9" ht="16.5" customHeight="1">
      <c r="A75" s="4"/>
      <c r="B75" s="21" t="s">
        <v>37</v>
      </c>
      <c r="C75" s="15" t="s">
        <v>38</v>
      </c>
      <c r="D75" s="16">
        <v>400</v>
      </c>
      <c r="E75" s="16">
        <v>0</v>
      </c>
      <c r="F75" s="16">
        <f>E75-D75</f>
        <v>-400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43</v>
      </c>
      <c r="C76" s="27"/>
      <c r="D76" s="16">
        <f>SUM(H74:H75)</f>
        <v>400</v>
      </c>
      <c r="E76" s="16">
        <f>SUM(I74:I75)</f>
        <v>0</v>
      </c>
      <c r="F76" s="16">
        <f>E76-D76</f>
        <v>-400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62</v>
      </c>
      <c r="C78" s="27"/>
      <c r="D78" s="16">
        <f>SUM(D76)</f>
        <v>400</v>
      </c>
      <c r="E78" s="16">
        <f>SUM(E76)</f>
        <v>0</v>
      </c>
      <c r="F78" s="16">
        <f>E78-D78</f>
        <v>-400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63</v>
      </c>
      <c r="C80" s="27"/>
      <c r="D80" s="16">
        <f>SUM(D78)</f>
        <v>400</v>
      </c>
      <c r="E80" s="16">
        <f>SUM(E78)</f>
        <v>0</v>
      </c>
      <c r="F80" s="16">
        <f>E80-D80</f>
        <v>-400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64</v>
      </c>
      <c r="C82" s="27"/>
      <c r="D82" s="16">
        <f>SUM(D80)</f>
        <v>400</v>
      </c>
      <c r="E82" s="16">
        <f>SUM(E80)</f>
        <v>0</v>
      </c>
      <c r="F82" s="16">
        <f>E82-D82</f>
        <v>-400</v>
      </c>
      <c r="G82" s="16">
        <f>IF(D82=0,0,E82/D82)*100</f>
        <v>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8"/>
      <c r="C86" s="13" t="s">
        <v>10</v>
      </c>
      <c r="D86" s="16">
        <f>SUM(D31,D67,D82)</f>
        <v>62677</v>
      </c>
      <c r="E86" s="16">
        <f>SUM(E31,E67,E82)</f>
        <v>30720</v>
      </c>
      <c r="F86" s="16">
        <f>E86-D86</f>
        <v>-31957</v>
      </c>
      <c r="G86" s="16">
        <f>IF(D86=0,0,E86/D86)*100</f>
        <v>49.01319463279991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4:C54"/>
    <mergeCell ref="B56:G56"/>
    <mergeCell ref="B61:C61"/>
    <mergeCell ref="B63:C63"/>
    <mergeCell ref="B65:C65"/>
    <mergeCell ref="B67:C67"/>
    <mergeCell ref="B40:C40"/>
    <mergeCell ref="B42:C42"/>
    <mergeCell ref="B44:C44"/>
    <mergeCell ref="B46:G46"/>
    <mergeCell ref="B47:G47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2023-10-12T12:53:36Z</dcterms:modified>
  <cp:category/>
  <cp:version/>
  <cp:contentType/>
  <cp:contentStatus/>
</cp:coreProperties>
</file>