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<sst xmlns="http://schemas.openxmlformats.org/spreadsheetml/2006/main" count="95" uniqueCount="67">
  <si>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</si>
  <si>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</si>
  <si>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</si>
  <si>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</si>
  <si>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</si>
  <si>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</si>
  <si>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</si>
  <si>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</si>
  <si>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</si>
  <si>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</si>
  <si>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</si>
  <si>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Новосел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</si>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</sst>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38992</v>
      </c>
      <c r="E12" s="16">
        <v>19352</v>
      </c>
      <c r="F12" s="16">
        <f aca="true" t="shared" si="0" ref="F12:F26">E12-D12</f>
        <v>-19640</v>
      </c>
      <c r="G12" s="16">
        <f aca="true" t="shared" si="1" ref="G12:G26">IF(D12=0,0,E12/D12)*100</f>
        <v>49.630693475584735</v>
      </c>
      <c r="H12" s="1">
        <v>38992</v>
      </c>
      <c r="I12" s="1">
        <v>19352</v>
      </c>
    </row>
    <row r="13" spans="1:9" ht="16.5" customHeight="1">
      <c r="A13" s="4"/>
      <c r="B13" s="21" t="s">
        <v>19</v>
      </c>
      <c r="C13" s="15" t="s">
        <v>20</v>
      </c>
      <c r="D13" s="16">
        <v>38992</v>
      </c>
      <c r="E13" s="16">
        <v>19352</v>
      </c>
      <c r="F13" s="16">
        <f t="shared" si="0"/>
        <v>-19640</v>
      </c>
      <c r="G13" s="16">
        <f t="shared" si="1"/>
        <v>49.630693475584735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399</v>
      </c>
      <c r="F14" s="16">
        <f t="shared" si="0"/>
        <v>-311</v>
      </c>
      <c r="G14" s="16">
        <f t="shared" si="1"/>
        <v>56.19718309859155</v>
      </c>
      <c r="H14" s="1">
        <v>710</v>
      </c>
      <c r="I14" s="1">
        <v>399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399</v>
      </c>
      <c r="F15" s="16">
        <f t="shared" si="0"/>
        <v>-311</v>
      </c>
      <c r="G15" s="16">
        <f t="shared" si="1"/>
        <v>56.19718309859155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7495</v>
      </c>
      <c r="E16" s="16">
        <v>3735</v>
      </c>
      <c r="F16" s="16">
        <f t="shared" si="0"/>
        <v>-3760</v>
      </c>
      <c r="G16" s="16">
        <f t="shared" si="1"/>
        <v>49.833222148098734</v>
      </c>
      <c r="H16" s="1">
        <v>7495</v>
      </c>
      <c r="I16" s="1">
        <v>3735</v>
      </c>
    </row>
    <row r="17" spans="1:9" ht="16.5" customHeight="1">
      <c r="A17" s="4"/>
      <c r="B17" s="21" t="s">
        <v>27</v>
      </c>
      <c r="C17" s="15" t="s">
        <v>28</v>
      </c>
      <c r="D17" s="16">
        <v>4531</v>
      </c>
      <c r="E17" s="16">
        <v>2258</v>
      </c>
      <c r="F17" s="16">
        <f t="shared" si="0"/>
        <v>-2273</v>
      </c>
      <c r="G17" s="16">
        <f t="shared" si="1"/>
        <v>49.8344736261311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1872</v>
      </c>
      <c r="E18" s="16">
        <v>933</v>
      </c>
      <c r="F18" s="16">
        <f t="shared" si="0"/>
        <v>-939</v>
      </c>
      <c r="G18" s="16">
        <f t="shared" si="1"/>
        <v>49.83974358974359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1092</v>
      </c>
      <c r="E19" s="16">
        <v>544</v>
      </c>
      <c r="F19" s="16">
        <f t="shared" si="0"/>
        <v>-548</v>
      </c>
      <c r="G19" s="16">
        <f t="shared" si="1"/>
        <v>49.81684981684982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7259</v>
      </c>
      <c r="E20" s="16">
        <v>12106</v>
      </c>
      <c r="F20" s="16">
        <f t="shared" si="0"/>
        <v>4847</v>
      </c>
      <c r="G20" s="16">
        <f t="shared" si="1"/>
        <v>166.77228268356524</v>
      </c>
      <c r="H20" s="1">
        <v>7259</v>
      </c>
      <c r="I20" s="1">
        <v>12106</v>
      </c>
    </row>
    <row r="21" spans="1:9" ht="16.5" customHeight="1">
      <c r="A21" s="4"/>
      <c r="B21" s="21" t="s">
        <v>35</v>
      </c>
      <c r="C21" s="15" t="s">
        <v>36</v>
      </c>
      <c r="D21" s="16">
        <v>1091</v>
      </c>
      <c r="E21" s="16">
        <v>159</v>
      </c>
      <c r="F21" s="16">
        <f t="shared" si="0"/>
        <v>-932</v>
      </c>
      <c r="G21" s="16">
        <f t="shared" si="1"/>
        <v>14.57378551787351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1132</v>
      </c>
      <c r="E22" s="16">
        <v>737</v>
      </c>
      <c r="F22" s="16">
        <f t="shared" si="0"/>
        <v>-395</v>
      </c>
      <c r="G22" s="16">
        <f t="shared" si="1"/>
        <v>65.10600706713781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1089</v>
      </c>
      <c r="E23" s="16">
        <v>290</v>
      </c>
      <c r="F23" s="16">
        <f t="shared" si="0"/>
        <v>-799</v>
      </c>
      <c r="G23" s="16">
        <f t="shared" si="1"/>
        <v>26.62993572084481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3158</v>
      </c>
      <c r="E24" s="16">
        <v>10665</v>
      </c>
      <c r="F24" s="16">
        <f t="shared" si="0"/>
        <v>7507</v>
      </c>
      <c r="G24" s="16">
        <f t="shared" si="1"/>
        <v>337.7137428752375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789</v>
      </c>
      <c r="E25" s="16">
        <v>255</v>
      </c>
      <c r="F25" s="16">
        <f t="shared" si="0"/>
        <v>-534</v>
      </c>
      <c r="G25" s="16">
        <f t="shared" si="1"/>
        <v>32.31939163498099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54456</v>
      </c>
      <c r="E26" s="16">
        <f>SUM(I12:I25)</f>
        <v>35592</v>
      </c>
      <c r="F26" s="16">
        <f t="shared" si="0"/>
        <v>-18864</v>
      </c>
      <c r="G26" s="16">
        <f t="shared" si="1"/>
        <v>65.35918907007492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54456</v>
      </c>
      <c r="E28" s="16">
        <f>SUM(E26)</f>
        <v>35592</v>
      </c>
      <c r="F28" s="16">
        <f>E28-D28</f>
        <v>-18864</v>
      </c>
      <c r="G28" s="16">
        <f>IF(D28=0,0,E28/D28)*100</f>
        <v>65.35918907007492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54456</v>
      </c>
      <c r="E30" s="16">
        <f>SUM(E28)</f>
        <v>35592</v>
      </c>
      <c r="F30" s="16">
        <f>E30-D30</f>
        <v>-18864</v>
      </c>
      <c r="G30" s="16">
        <f>IF(D30=0,0,E30/D30)*100</f>
        <v>65.35918907007492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54456</v>
      </c>
      <c r="E32" s="16">
        <f>SUM(E30)</f>
        <v>35592</v>
      </c>
      <c r="F32" s="16">
        <f>E32-D32</f>
        <v>-18864</v>
      </c>
      <c r="G32" s="16">
        <f>IF(D32=0,0,E32/D32)*100</f>
        <v>65.35918907007492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10478</v>
      </c>
      <c r="E39" s="16">
        <v>6001</v>
      </c>
      <c r="F39" s="16">
        <f>E39-D39</f>
        <v>-4477</v>
      </c>
      <c r="G39" s="16">
        <f>IF(D39=0,0,E39/D39)*100</f>
        <v>57.27238022523382</v>
      </c>
      <c r="H39" s="1">
        <v>10478</v>
      </c>
      <c r="I39" s="1">
        <v>6001</v>
      </c>
    </row>
    <row r="40" spans="1:9" ht="16.5" customHeight="1">
      <c r="A40" s="4"/>
      <c r="B40" s="21" t="s">
        <v>37</v>
      </c>
      <c r="C40" s="15" t="s">
        <v>38</v>
      </c>
      <c r="D40" s="16">
        <v>10478</v>
      </c>
      <c r="E40" s="16">
        <v>6001</v>
      </c>
      <c r="F40" s="16">
        <f>E40-D40</f>
        <v>-4477</v>
      </c>
      <c r="G40" s="16">
        <f>IF(D40=0,0,E40/D40)*100</f>
        <v>57.27238022523382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10478</v>
      </c>
      <c r="E41" s="16">
        <f>SUM(I39:I40)</f>
        <v>6001</v>
      </c>
      <c r="F41" s="16">
        <f>E41-D41</f>
        <v>-4477</v>
      </c>
      <c r="G41" s="16">
        <f>IF(D41=0,0,E41/D41)*100</f>
        <v>57.27238022523382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10478</v>
      </c>
      <c r="E43" s="16">
        <f>SUM(E41)</f>
        <v>6001</v>
      </c>
      <c r="F43" s="16">
        <f>E43-D43</f>
        <v>-4477</v>
      </c>
      <c r="G43" s="16">
        <f>IF(D43=0,0,E43/D43)*100</f>
        <v>57.27238022523382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10478</v>
      </c>
      <c r="E45" s="16">
        <f>SUM(E43)</f>
        <v>6001</v>
      </c>
      <c r="F45" s="16">
        <f>E45-D45</f>
        <v>-4477</v>
      </c>
      <c r="G45" s="16">
        <f>IF(D45=0,0,E45/D45)*100</f>
        <v>57.27238022523382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33</v>
      </c>
      <c r="C50" s="15" t="s">
        <v>34</v>
      </c>
      <c r="D50" s="16">
        <v>6791</v>
      </c>
      <c r="E50" s="16">
        <v>3888</v>
      </c>
      <c r="F50" s="16">
        <f>E50-D50</f>
        <v>-2903</v>
      </c>
      <c r="G50" s="16">
        <f>IF(D50=0,0,E50/D50)*100</f>
        <v>57.25224561920188</v>
      </c>
      <c r="H50" s="1">
        <v>6791</v>
      </c>
      <c r="I50" s="1">
        <v>3888</v>
      </c>
    </row>
    <row r="51" spans="1:9" ht="16.5" customHeight="1">
      <c r="A51" s="4"/>
      <c r="B51" s="21" t="s">
        <v>35</v>
      </c>
      <c r="C51" s="15" t="s">
        <v>36</v>
      </c>
      <c r="D51" s="16">
        <v>251</v>
      </c>
      <c r="E51" s="16">
        <v>105</v>
      </c>
      <c r="F51" s="16">
        <f>E51-D51</f>
        <v>-146</v>
      </c>
      <c r="G51" s="16">
        <f>IF(D51=0,0,E51/D51)*100</f>
        <v>41.832669322709165</v>
      </c>
      <c r="H51" s="1">
        <v>0</v>
      </c>
      <c r="I51" s="1">
        <v>0</v>
      </c>
    </row>
    <row r="52" spans="1:9" ht="16.5" customHeight="1">
      <c r="A52" s="4"/>
      <c r="B52" s="21" t="s">
        <v>39</v>
      </c>
      <c r="C52" s="15" t="s">
        <v>40</v>
      </c>
      <c r="D52" s="16">
        <v>6540</v>
      </c>
      <c r="E52" s="16">
        <v>3783</v>
      </c>
      <c r="F52" s="16">
        <f>E52-D52</f>
        <v>-2757</v>
      </c>
      <c r="G52" s="16">
        <f>IF(D52=0,0,E52/D52)*100</f>
        <v>57.8440366972477</v>
      </c>
      <c r="H52" s="1">
        <v>0</v>
      </c>
      <c r="I52" s="1">
        <v>0</v>
      </c>
    </row>
    <row r="53" spans="1:7" ht="15.75" customHeight="1">
      <c r="A53" s="4"/>
      <c r="B53" s="27" t="s">
        <v>45</v>
      </c>
      <c r="C53" s="27"/>
      <c r="D53" s="16">
        <f>SUM(H50:H52)</f>
        <v>6791</v>
      </c>
      <c r="E53" s="16">
        <f>SUM(I50:I52)</f>
        <v>3888</v>
      </c>
      <c r="F53" s="16">
        <f>E53-D53</f>
        <v>-2903</v>
      </c>
      <c r="G53" s="16">
        <f>IF(D53=0,0,E53/D53)*100</f>
        <v>57.25224561920188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56</v>
      </c>
      <c r="C55" s="27"/>
      <c r="D55" s="16">
        <f>SUM(D53)</f>
        <v>6791</v>
      </c>
      <c r="E55" s="16">
        <f>SUM(E53)</f>
        <v>3888</v>
      </c>
      <c r="F55" s="16">
        <f>E55-D55</f>
        <v>-2903</v>
      </c>
      <c r="G55" s="16">
        <f>IF(D55=0,0,E55/D55)*100</f>
        <v>57.25224561920188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57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33</v>
      </c>
      <c r="C59" s="15" t="s">
        <v>34</v>
      </c>
      <c r="D59" s="16">
        <v>27194</v>
      </c>
      <c r="E59" s="16">
        <v>8608</v>
      </c>
      <c r="F59" s="16">
        <f>E59-D59</f>
        <v>-18586</v>
      </c>
      <c r="G59" s="16">
        <f>IF(D59=0,0,E59/D59)*100</f>
        <v>31.65404133264691</v>
      </c>
      <c r="H59" s="1">
        <v>27194</v>
      </c>
      <c r="I59" s="1">
        <v>8608</v>
      </c>
    </row>
    <row r="60" spans="1:9" ht="16.5" customHeight="1">
      <c r="A60" s="4"/>
      <c r="B60" s="21" t="s">
        <v>35</v>
      </c>
      <c r="C60" s="15" t="s">
        <v>36</v>
      </c>
      <c r="D60" s="16">
        <v>9089</v>
      </c>
      <c r="E60" s="16">
        <v>0</v>
      </c>
      <c r="F60" s="16">
        <f>E60-D60</f>
        <v>-9089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39</v>
      </c>
      <c r="C61" s="15" t="s">
        <v>40</v>
      </c>
      <c r="D61" s="16">
        <v>18105</v>
      </c>
      <c r="E61" s="16">
        <v>8608</v>
      </c>
      <c r="F61" s="16">
        <f>E61-D61</f>
        <v>-9497</v>
      </c>
      <c r="G61" s="16">
        <f>IF(D61=0,0,E61/D61)*100</f>
        <v>47.54487710577189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SUM(H59:H61)</f>
        <v>27194</v>
      </c>
      <c r="E62" s="16">
        <f>SUM(I59:I61)</f>
        <v>8608</v>
      </c>
      <c r="F62" s="16">
        <f>E62-D62</f>
        <v>-18586</v>
      </c>
      <c r="G62" s="16">
        <f>IF(D62=0,0,E62/D62)*100</f>
        <v>31.65404133264691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58</v>
      </c>
      <c r="C64" s="27"/>
      <c r="D64" s="16">
        <f>SUM(D62)</f>
        <v>27194</v>
      </c>
      <c r="E64" s="16">
        <f>SUM(E62)</f>
        <v>8608</v>
      </c>
      <c r="F64" s="16">
        <f>E64-D64</f>
        <v>-18586</v>
      </c>
      <c r="G64" s="16">
        <f>IF(D64=0,0,E64/D64)*100</f>
        <v>31.65404133264691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59</v>
      </c>
      <c r="C66" s="27"/>
      <c r="D66" s="16">
        <f>SUM(D55,D64)</f>
        <v>33985</v>
      </c>
      <c r="E66" s="16">
        <f>SUM(E55,E64)</f>
        <v>12496</v>
      </c>
      <c r="F66" s="16">
        <f>E66-D66</f>
        <v>-21489</v>
      </c>
      <c r="G66" s="16">
        <f>IF(D66=0,0,E66/D66)*100</f>
        <v>36.76916286597028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60</v>
      </c>
      <c r="C68" s="27"/>
      <c r="D68" s="16">
        <f>SUM(D45,D66)</f>
        <v>44463</v>
      </c>
      <c r="E68" s="16">
        <f>SUM(E45,E66)</f>
        <v>18497</v>
      </c>
      <c r="F68" s="16">
        <f>E68-D68</f>
        <v>-25966</v>
      </c>
      <c r="G68" s="16">
        <f>IF(D68=0,0,E68/D68)*100</f>
        <v>41.600881631918675</v>
      </c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24" t="s">
        <v>61</v>
      </c>
      <c r="C71" s="24"/>
      <c r="D71" s="24"/>
      <c r="E71" s="24"/>
      <c r="F71" s="24"/>
      <c r="G71" s="24"/>
    </row>
    <row r="72" spans="1:7" ht="16.5" customHeight="1">
      <c r="A72" s="4"/>
      <c r="B72" s="25" t="s">
        <v>62</v>
      </c>
      <c r="C72" s="25"/>
      <c r="D72" s="25"/>
      <c r="E72" s="25"/>
      <c r="F72" s="25"/>
      <c r="G72" s="25"/>
    </row>
    <row r="73" spans="1:7" ht="16.5" customHeight="1">
      <c r="A73" s="4"/>
      <c r="B73" s="26" t="s">
        <v>63</v>
      </c>
      <c r="C73" s="26"/>
      <c r="D73" s="26"/>
      <c r="E73" s="26"/>
      <c r="F73" s="26"/>
      <c r="G73" s="26"/>
    </row>
    <row r="74" spans="1:7" ht="16.5" customHeight="1">
      <c r="A74" s="4"/>
      <c r="B74" s="20" t="s">
        <v>16</v>
      </c>
      <c r="C74" s="19"/>
      <c r="D74" s="19"/>
      <c r="E74" s="19"/>
      <c r="F74" s="19"/>
      <c r="G74" s="19"/>
    </row>
    <row r="75" spans="1:9" ht="16.5" customHeight="1">
      <c r="A75" s="4"/>
      <c r="B75" s="21" t="s">
        <v>33</v>
      </c>
      <c r="C75" s="15" t="s">
        <v>34</v>
      </c>
      <c r="D75" s="16">
        <v>900</v>
      </c>
      <c r="E75" s="16">
        <v>0</v>
      </c>
      <c r="F75" s="16">
        <f>E75-D75</f>
        <v>-900</v>
      </c>
      <c r="G75" s="16">
        <f>IF(D75=0,0,E75/D75)*100</f>
        <v>0</v>
      </c>
      <c r="H75" s="1">
        <v>900</v>
      </c>
      <c r="I75" s="1">
        <v>0</v>
      </c>
    </row>
    <row r="76" spans="1:9" ht="16.5" customHeight="1">
      <c r="A76" s="4"/>
      <c r="B76" s="21" t="s">
        <v>39</v>
      </c>
      <c r="C76" s="15" t="s">
        <v>40</v>
      </c>
      <c r="D76" s="16">
        <v>900</v>
      </c>
      <c r="E76" s="16">
        <v>0</v>
      </c>
      <c r="F76" s="16">
        <f>E76-D76</f>
        <v>-900</v>
      </c>
      <c r="G76" s="16">
        <f>IF(D76=0,0,E76/D76)*100</f>
        <v>0</v>
      </c>
      <c r="H76" s="1">
        <v>0</v>
      </c>
      <c r="I76" s="1">
        <v>0</v>
      </c>
    </row>
    <row r="77" spans="1:7" ht="15.75" customHeight="1">
      <c r="A77" s="4"/>
      <c r="B77" s="27" t="s">
        <v>45</v>
      </c>
      <c r="C77" s="27"/>
      <c r="D77" s="16">
        <f>SUM(H75:H76)</f>
        <v>900</v>
      </c>
      <c r="E77" s="16">
        <f>SUM(I75:I76)</f>
        <v>0</v>
      </c>
      <c r="F77" s="16">
        <f>E77-D77</f>
        <v>-900</v>
      </c>
      <c r="G77" s="16">
        <f>IF(D77=0,0,E77/D77)*100</f>
        <v>0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64</v>
      </c>
      <c r="C79" s="27"/>
      <c r="D79" s="16">
        <f>SUM(D77)</f>
        <v>900</v>
      </c>
      <c r="E79" s="16">
        <f>SUM(E77)</f>
        <v>0</v>
      </c>
      <c r="F79" s="16">
        <f>E79-D79</f>
        <v>-900</v>
      </c>
      <c r="G79" s="16">
        <f>IF(D79=0,0,E79/D79)*100</f>
        <v>0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65</v>
      </c>
      <c r="C81" s="27"/>
      <c r="D81" s="16">
        <f>SUM(D79)</f>
        <v>900</v>
      </c>
      <c r="E81" s="16">
        <f>SUM(E79)</f>
        <v>0</v>
      </c>
      <c r="F81" s="16">
        <f>E81-D81</f>
        <v>-900</v>
      </c>
      <c r="G81" s="16">
        <f>IF(D81=0,0,E81/D81)*100</f>
        <v>0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66</v>
      </c>
      <c r="C83" s="27"/>
      <c r="D83" s="16">
        <f>SUM(D81)</f>
        <v>900</v>
      </c>
      <c r="E83" s="16">
        <f>SUM(E81)</f>
        <v>0</v>
      </c>
      <c r="F83" s="16">
        <f>E83-D83</f>
        <v>-900</v>
      </c>
      <c r="G83" s="16">
        <f>IF(D83=0,0,E83/D83)*100</f>
        <v>0</v>
      </c>
    </row>
    <row r="84" spans="1:7" ht="16.5" customHeight="1">
      <c r="A84" s="4"/>
      <c r="B84" s="12"/>
      <c r="C84" s="13"/>
      <c r="D84" s="14"/>
      <c r="E84" s="14"/>
      <c r="F84" s="14"/>
      <c r="G84" s="14"/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8"/>
      <c r="C87" s="13" t="s">
        <v>10</v>
      </c>
      <c r="D87" s="16">
        <f>SUM(D32,D68,D83)</f>
        <v>99819</v>
      </c>
      <c r="E87" s="16">
        <f>SUM(E32,E68,E83)</f>
        <v>54089</v>
      </c>
      <c r="F87" s="16">
        <f>E87-D87</f>
        <v>-45730</v>
      </c>
      <c r="G87" s="16">
        <f>IF(D87=0,0,E87/D87)*100</f>
        <v>54.18707861228824</v>
      </c>
    </row>
  </sheetData>
  <sheetProtection selectLockedCells="1" selectUnlockedCells="1"/>
  <mergeCells count="31">
    <mergeCell ref="B83:C83"/>
    <mergeCell ref="B71:G71"/>
    <mergeCell ref="B72:G72"/>
    <mergeCell ref="B73:G73"/>
    <mergeCell ref="B77:C77"/>
    <mergeCell ref="B79:C79"/>
    <mergeCell ref="B81:C81"/>
    <mergeCell ref="B55:C55"/>
    <mergeCell ref="B57:G57"/>
    <mergeCell ref="B62:C62"/>
    <mergeCell ref="B64:C64"/>
    <mergeCell ref="B66:C66"/>
    <mergeCell ref="B68:C68"/>
    <mergeCell ref="B41:C41"/>
    <mergeCell ref="B43:C43"/>
    <mergeCell ref="B45:C45"/>
    <mergeCell ref="B47:G47"/>
    <mergeCell ref="B48:G48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2023-10-12T12:57:44Z</dcterms:modified>
  <cp:category/>
  <cp:version/>
  <cp:contentType/>
  <cp:contentStatus/>
</cp:coreProperties>
</file>