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<sst xmlns="http://schemas.openxmlformats.org/spreadsheetml/2006/main" count="115" uniqueCount="71">
  <si>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</si>
  <si>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</si>
  <si>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</si>
  <si>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</si>
  <si>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</si>
  <si>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</si>
  <si>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</si>
  <si>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</si>
  <si>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</si>
  <si>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</si>
  <si>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</si>
  <si>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Струино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</si>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</sst>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32268</v>
      </c>
      <c r="E12" s="16">
        <v>15361</v>
      </c>
      <c r="F12" s="16">
        <f aca="true" t="shared" si="0" ref="F12:F27">E12-D12</f>
        <v>-16907</v>
      </c>
      <c r="G12" s="16">
        <f aca="true" t="shared" si="1" ref="G12:G27">IF(D12=0,0,E12/D12)*100</f>
        <v>47.60443783314739</v>
      </c>
      <c r="H12" s="1">
        <v>32268</v>
      </c>
      <c r="I12" s="1">
        <v>15361</v>
      </c>
    </row>
    <row r="13" spans="1:9" ht="16.5" customHeight="1">
      <c r="A13" s="4"/>
      <c r="B13" s="21" t="s">
        <v>19</v>
      </c>
      <c r="C13" s="15" t="s">
        <v>20</v>
      </c>
      <c r="D13" s="16">
        <v>32268</v>
      </c>
      <c r="E13" s="16">
        <v>15361</v>
      </c>
      <c r="F13" s="16">
        <f t="shared" si="0"/>
        <v>-16907</v>
      </c>
      <c r="G13" s="16">
        <f t="shared" si="1"/>
        <v>47.60443783314739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300</v>
      </c>
      <c r="F14" s="16">
        <f t="shared" si="0"/>
        <v>-232</v>
      </c>
      <c r="G14" s="16">
        <f t="shared" si="1"/>
        <v>56.390977443609025</v>
      </c>
      <c r="H14" s="1">
        <v>532</v>
      </c>
      <c r="I14" s="1">
        <v>300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300</v>
      </c>
      <c r="F15" s="16">
        <f t="shared" si="0"/>
        <v>-232</v>
      </c>
      <c r="G15" s="16">
        <f t="shared" si="1"/>
        <v>56.390977443609025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6201</v>
      </c>
      <c r="E17" s="16">
        <v>3076</v>
      </c>
      <c r="F17" s="16">
        <f t="shared" si="0"/>
        <v>-3125</v>
      </c>
      <c r="G17" s="16">
        <f t="shared" si="1"/>
        <v>49.60490243509111</v>
      </c>
      <c r="H17" s="1">
        <v>6201</v>
      </c>
      <c r="I17" s="1">
        <v>3076</v>
      </c>
    </row>
    <row r="18" spans="1:9" ht="16.5" customHeight="1">
      <c r="A18" s="4"/>
      <c r="B18" s="21" t="s">
        <v>29</v>
      </c>
      <c r="C18" s="15" t="s">
        <v>30</v>
      </c>
      <c r="D18" s="16">
        <v>4444</v>
      </c>
      <c r="E18" s="16">
        <v>2202</v>
      </c>
      <c r="F18" s="16">
        <f t="shared" si="0"/>
        <v>-2242</v>
      </c>
      <c r="G18" s="16">
        <f t="shared" si="1"/>
        <v>49.549954995499554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1548</v>
      </c>
      <c r="E19" s="16">
        <v>768</v>
      </c>
      <c r="F19" s="16">
        <f t="shared" si="0"/>
        <v>-780</v>
      </c>
      <c r="G19" s="16">
        <f t="shared" si="1"/>
        <v>49.6124031007752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209</v>
      </c>
      <c r="E20" s="16">
        <v>106</v>
      </c>
      <c r="F20" s="16">
        <f t="shared" si="0"/>
        <v>-103</v>
      </c>
      <c r="G20" s="16">
        <f t="shared" si="1"/>
        <v>50.717703349282296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9159</v>
      </c>
      <c r="E21" s="16">
        <v>1811</v>
      </c>
      <c r="F21" s="16">
        <f t="shared" si="0"/>
        <v>-7348</v>
      </c>
      <c r="G21" s="16">
        <f t="shared" si="1"/>
        <v>19.772900971721803</v>
      </c>
      <c r="H21" s="1">
        <v>9159</v>
      </c>
      <c r="I21" s="1">
        <v>1811</v>
      </c>
    </row>
    <row r="22" spans="1:9" ht="16.5" customHeight="1">
      <c r="A22" s="4"/>
      <c r="B22" s="21" t="s">
        <v>37</v>
      </c>
      <c r="C22" s="15" t="s">
        <v>38</v>
      </c>
      <c r="D22" s="16">
        <v>1778</v>
      </c>
      <c r="E22" s="16">
        <v>35</v>
      </c>
      <c r="F22" s="16">
        <f t="shared" si="0"/>
        <v>-1743</v>
      </c>
      <c r="G22" s="16">
        <f t="shared" si="1"/>
        <v>1.968503937007874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1942</v>
      </c>
      <c r="E23" s="16">
        <v>1154</v>
      </c>
      <c r="F23" s="16">
        <f t="shared" si="0"/>
        <v>-788</v>
      </c>
      <c r="G23" s="16">
        <f t="shared" si="1"/>
        <v>59.423274974253346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686</v>
      </c>
      <c r="E24" s="16">
        <v>294</v>
      </c>
      <c r="F24" s="16">
        <f t="shared" si="0"/>
        <v>-392</v>
      </c>
      <c r="G24" s="16">
        <f t="shared" si="1"/>
        <v>42.857142857142854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4118</v>
      </c>
      <c r="E25" s="16">
        <v>0</v>
      </c>
      <c r="F25" s="16">
        <f t="shared" si="0"/>
        <v>-4118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635</v>
      </c>
      <c r="E26" s="16">
        <v>328</v>
      </c>
      <c r="F26" s="16">
        <f t="shared" si="0"/>
        <v>-307</v>
      </c>
      <c r="G26" s="16">
        <f t="shared" si="1"/>
        <v>51.653543307086615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48160</v>
      </c>
      <c r="E27" s="16">
        <f>SUM(I12:I26)</f>
        <v>20548</v>
      </c>
      <c r="F27" s="16">
        <f t="shared" si="0"/>
        <v>-27612</v>
      </c>
      <c r="G27" s="16">
        <f t="shared" si="1"/>
        <v>42.66611295681063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48160</v>
      </c>
      <c r="E29" s="16">
        <f>SUM(E27)</f>
        <v>20548</v>
      </c>
      <c r="F29" s="16">
        <f>E29-D29</f>
        <v>-27612</v>
      </c>
      <c r="G29" s="16">
        <f>IF(D29=0,0,E29/D29)*100</f>
        <v>42.66611295681063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48160</v>
      </c>
      <c r="E31" s="16">
        <f>SUM(E29)</f>
        <v>20548</v>
      </c>
      <c r="F31" s="16">
        <f>E31-D31</f>
        <v>-27612</v>
      </c>
      <c r="G31" s="16">
        <f>IF(D31=0,0,E31/D31)*100</f>
        <v>42.66611295681063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48160</v>
      </c>
      <c r="E33" s="16">
        <f>SUM(E31)</f>
        <v>20548</v>
      </c>
      <c r="F33" s="16">
        <f>E33-D33</f>
        <v>-27612</v>
      </c>
      <c r="G33" s="16">
        <f>IF(D33=0,0,E33/D33)*100</f>
        <v>42.66611295681063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7049</v>
      </c>
      <c r="E40" s="16">
        <v>4480</v>
      </c>
      <c r="F40" s="16">
        <f>E40-D40</f>
        <v>-2569</v>
      </c>
      <c r="G40" s="16">
        <f>IF(D40=0,0,E40/D40)*100</f>
        <v>63.55511420059583</v>
      </c>
      <c r="H40" s="1">
        <v>7049</v>
      </c>
      <c r="I40" s="1">
        <v>4480</v>
      </c>
    </row>
    <row r="41" spans="1:9" ht="16.5" customHeight="1">
      <c r="A41" s="4"/>
      <c r="B41" s="21" t="s">
        <v>39</v>
      </c>
      <c r="C41" s="15" t="s">
        <v>40</v>
      </c>
      <c r="D41" s="16">
        <v>7049</v>
      </c>
      <c r="E41" s="16">
        <v>4480</v>
      </c>
      <c r="F41" s="16">
        <f>E41-D41</f>
        <v>-2569</v>
      </c>
      <c r="G41" s="16">
        <f>IF(D41=0,0,E41/D41)*100</f>
        <v>63.55511420059583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7049</v>
      </c>
      <c r="E42" s="16">
        <f>SUM(I40:I41)</f>
        <v>4480</v>
      </c>
      <c r="F42" s="16">
        <f>E42-D42</f>
        <v>-2569</v>
      </c>
      <c r="G42" s="16">
        <f>IF(D42=0,0,E42/D42)*100</f>
        <v>63.55511420059583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7049</v>
      </c>
      <c r="E44" s="16">
        <f>SUM(E42)</f>
        <v>4480</v>
      </c>
      <c r="F44" s="16">
        <f>E44-D44</f>
        <v>-2569</v>
      </c>
      <c r="G44" s="16">
        <f>IF(D44=0,0,E44/D44)*100</f>
        <v>63.55511420059583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7049</v>
      </c>
      <c r="E46" s="16">
        <f>SUM(E44)</f>
        <v>4480</v>
      </c>
      <c r="F46" s="16">
        <f>E46-D46</f>
        <v>-2569</v>
      </c>
      <c r="G46" s="16">
        <f>IF(D46=0,0,E46/D46)*100</f>
        <v>63.55511420059583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2347</v>
      </c>
      <c r="E51" s="16">
        <v>1145</v>
      </c>
      <c r="F51" s="16">
        <f aca="true" t="shared" si="2" ref="F51:F62">E51-D51</f>
        <v>-1202</v>
      </c>
      <c r="G51" s="16">
        <f aca="true" t="shared" si="3" ref="G51:G62">IF(D51=0,0,E51/D51)*100</f>
        <v>48.78568385172561</v>
      </c>
      <c r="H51" s="1">
        <v>2347</v>
      </c>
      <c r="I51" s="1">
        <v>1145</v>
      </c>
    </row>
    <row r="52" spans="1:9" ht="16.5" customHeight="1">
      <c r="A52" s="4"/>
      <c r="B52" s="21" t="s">
        <v>58</v>
      </c>
      <c r="C52" s="15" t="s">
        <v>59</v>
      </c>
      <c r="D52" s="16">
        <v>2347</v>
      </c>
      <c r="E52" s="16">
        <v>1145</v>
      </c>
      <c r="F52" s="16">
        <f t="shared" si="2"/>
        <v>-1202</v>
      </c>
      <c r="G52" s="16">
        <f t="shared" si="3"/>
        <v>48.78568385172561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135</v>
      </c>
      <c r="E53" s="16">
        <v>136</v>
      </c>
      <c r="F53" s="16">
        <f t="shared" si="2"/>
        <v>1</v>
      </c>
      <c r="G53" s="16">
        <f t="shared" si="3"/>
        <v>100.74074074074073</v>
      </c>
      <c r="H53" s="1">
        <v>135</v>
      </c>
      <c r="I53" s="1">
        <v>136</v>
      </c>
    </row>
    <row r="54" spans="1:9" ht="16.5" customHeight="1">
      <c r="A54" s="4"/>
      <c r="B54" s="21" t="s">
        <v>29</v>
      </c>
      <c r="C54" s="15" t="s">
        <v>30</v>
      </c>
      <c r="D54" s="16">
        <v>70</v>
      </c>
      <c r="E54" s="16">
        <v>71</v>
      </c>
      <c r="F54" s="16">
        <f t="shared" si="2"/>
        <v>1</v>
      </c>
      <c r="G54" s="16">
        <f t="shared" si="3"/>
        <v>101.42857142857142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41</v>
      </c>
      <c r="E55" s="16">
        <v>41</v>
      </c>
      <c r="F55" s="16">
        <f t="shared" si="2"/>
        <v>0</v>
      </c>
      <c r="G55" s="16">
        <f t="shared" si="3"/>
        <v>100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24</v>
      </c>
      <c r="E56" s="16">
        <v>24</v>
      </c>
      <c r="F56" s="16">
        <f t="shared" si="2"/>
        <v>0</v>
      </c>
      <c r="G56" s="16">
        <f t="shared" si="3"/>
        <v>100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904</v>
      </c>
      <c r="E57" s="16">
        <v>530</v>
      </c>
      <c r="F57" s="16">
        <f t="shared" si="2"/>
        <v>-374</v>
      </c>
      <c r="G57" s="16">
        <f t="shared" si="3"/>
        <v>58.62831858407079</v>
      </c>
      <c r="H57" s="1">
        <v>904</v>
      </c>
      <c r="I57" s="1">
        <v>530</v>
      </c>
    </row>
    <row r="58" spans="1:9" ht="16.5" customHeight="1">
      <c r="A58" s="4"/>
      <c r="B58" s="21" t="s">
        <v>37</v>
      </c>
      <c r="C58" s="15" t="s">
        <v>38</v>
      </c>
      <c r="D58" s="16">
        <v>583</v>
      </c>
      <c r="E58" s="16">
        <v>482</v>
      </c>
      <c r="F58" s="16">
        <f t="shared" si="2"/>
        <v>-101</v>
      </c>
      <c r="G58" s="16">
        <f t="shared" si="3"/>
        <v>82.67581475128645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293</v>
      </c>
      <c r="E59" s="16">
        <v>0</v>
      </c>
      <c r="F59" s="16">
        <f t="shared" si="2"/>
        <v>-293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28</v>
      </c>
      <c r="E60" s="16">
        <v>0</v>
      </c>
      <c r="F60" s="16">
        <f t="shared" si="2"/>
        <v>-28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43</v>
      </c>
      <c r="C61" s="15" t="s">
        <v>44</v>
      </c>
      <c r="D61" s="16">
        <v>0</v>
      </c>
      <c r="E61" s="16">
        <v>48</v>
      </c>
      <c r="F61" s="16">
        <f t="shared" si="2"/>
        <v>48</v>
      </c>
      <c r="G61" s="16">
        <f t="shared" si="3"/>
        <v>0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SUM(H51:H61)</f>
        <v>3386</v>
      </c>
      <c r="E62" s="16">
        <f>SUM(I51:I61)</f>
        <v>1811</v>
      </c>
      <c r="F62" s="16">
        <f t="shared" si="2"/>
        <v>-1575</v>
      </c>
      <c r="G62" s="16">
        <f t="shared" si="3"/>
        <v>53.484937979917305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3386</v>
      </c>
      <c r="E64" s="16">
        <f>SUM(E62)</f>
        <v>1811</v>
      </c>
      <c r="F64" s="16">
        <f>E64-D64</f>
        <v>-1575</v>
      </c>
      <c r="G64" s="16">
        <f>IF(D64=0,0,E64/D64)*100</f>
        <v>53.484937979917305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61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23063</v>
      </c>
      <c r="E68" s="16">
        <v>8722</v>
      </c>
      <c r="F68" s="16">
        <f>E68-D68</f>
        <v>-14341</v>
      </c>
      <c r="G68" s="16">
        <f>IF(D68=0,0,E68/D68)*100</f>
        <v>37.81815028400468</v>
      </c>
      <c r="H68" s="1">
        <v>23063</v>
      </c>
      <c r="I68" s="1">
        <v>8722</v>
      </c>
    </row>
    <row r="69" spans="1:9" ht="16.5" customHeight="1">
      <c r="A69" s="4"/>
      <c r="B69" s="21" t="s">
        <v>37</v>
      </c>
      <c r="C69" s="15" t="s">
        <v>38</v>
      </c>
      <c r="D69" s="16">
        <v>6818</v>
      </c>
      <c r="E69" s="16">
        <v>0</v>
      </c>
      <c r="F69" s="16">
        <f>E69-D69</f>
        <v>-6818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16245</v>
      </c>
      <c r="E70" s="16">
        <v>8722</v>
      </c>
      <c r="F70" s="16">
        <f>E70-D70</f>
        <v>-7523</v>
      </c>
      <c r="G70" s="16">
        <f>IF(D70=0,0,E70/D70)*100</f>
        <v>53.690366266543556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23063</v>
      </c>
      <c r="E71" s="16">
        <f>SUM(I68:I70)</f>
        <v>8722</v>
      </c>
      <c r="F71" s="16">
        <f>E71-D71</f>
        <v>-14341</v>
      </c>
      <c r="G71" s="16">
        <f>IF(D71=0,0,E71/D71)*100</f>
        <v>37.81815028400468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SUM(D71)</f>
        <v>23063</v>
      </c>
      <c r="E73" s="16">
        <f>SUM(E71)</f>
        <v>8722</v>
      </c>
      <c r="F73" s="16">
        <f>E73-D73</f>
        <v>-14341</v>
      </c>
      <c r="G73" s="16">
        <f>IF(D73=0,0,E73/D73)*100</f>
        <v>37.81815028400468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63</v>
      </c>
      <c r="C75" s="27"/>
      <c r="D75" s="16">
        <f>SUM(D64,D73)</f>
        <v>26449</v>
      </c>
      <c r="E75" s="16">
        <f>SUM(E64,E73)</f>
        <v>10533</v>
      </c>
      <c r="F75" s="16">
        <f>E75-D75</f>
        <v>-15916</v>
      </c>
      <c r="G75" s="16">
        <f>IF(D75=0,0,E75/D75)*100</f>
        <v>39.823811864342694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SUM(D46,D75)</f>
        <v>33498</v>
      </c>
      <c r="E77" s="16">
        <f>SUM(E46,E75)</f>
        <v>15013</v>
      </c>
      <c r="F77" s="16">
        <f>E77-D77</f>
        <v>-18485</v>
      </c>
      <c r="G77" s="16">
        <f>IF(D77=0,0,E77/D77)*100</f>
        <v>44.817601050809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65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66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67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1100</v>
      </c>
      <c r="E84" s="16">
        <v>0</v>
      </c>
      <c r="F84" s="16">
        <f>E84-D84</f>
        <v>-1100</v>
      </c>
      <c r="G84" s="16">
        <f>IF(D84=0,0,E84/D84)*100</f>
        <v>0</v>
      </c>
      <c r="H84" s="1">
        <v>1100</v>
      </c>
      <c r="I84" s="1">
        <v>0</v>
      </c>
    </row>
    <row r="85" spans="1:9" ht="16.5" customHeight="1">
      <c r="A85" s="4"/>
      <c r="B85" s="21" t="s">
        <v>37</v>
      </c>
      <c r="C85" s="15" t="s">
        <v>38</v>
      </c>
      <c r="D85" s="16">
        <v>300</v>
      </c>
      <c r="E85" s="16">
        <v>0</v>
      </c>
      <c r="F85" s="16">
        <f>E85-D85</f>
        <v>-300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41</v>
      </c>
      <c r="C86" s="15" t="s">
        <v>42</v>
      </c>
      <c r="D86" s="16">
        <v>800</v>
      </c>
      <c r="E86" s="16">
        <v>0</v>
      </c>
      <c r="F86" s="16">
        <f>E86-D86</f>
        <v>-800</v>
      </c>
      <c r="G86" s="16">
        <f>IF(D86=0,0,E86/D86)*100</f>
        <v>0</v>
      </c>
      <c r="H86" s="1">
        <v>0</v>
      </c>
      <c r="I86" s="1">
        <v>0</v>
      </c>
    </row>
    <row r="87" spans="1:7" ht="15.75" customHeight="1">
      <c r="A87" s="4"/>
      <c r="B87" s="27" t="s">
        <v>47</v>
      </c>
      <c r="C87" s="27"/>
      <c r="D87" s="16">
        <f>SUM(H84:H86)</f>
        <v>1100</v>
      </c>
      <c r="E87" s="16">
        <f>SUM(I84:I86)</f>
        <v>0</v>
      </c>
      <c r="F87" s="16">
        <f>E87-D87</f>
        <v>-1100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1100</v>
      </c>
      <c r="E89" s="16">
        <f>SUM(E87)</f>
        <v>0</v>
      </c>
      <c r="F89" s="16">
        <f>E89-D89</f>
        <v>-1100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69</v>
      </c>
      <c r="C91" s="27"/>
      <c r="D91" s="16">
        <f>SUM(D89)</f>
        <v>1100</v>
      </c>
      <c r="E91" s="16">
        <f>SUM(E89)</f>
        <v>0</v>
      </c>
      <c r="F91" s="16">
        <f>E91-D91</f>
        <v>-1100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70</v>
      </c>
      <c r="C93" s="27"/>
      <c r="D93" s="16">
        <f>SUM(D91)</f>
        <v>1100</v>
      </c>
      <c r="E93" s="16">
        <f>SUM(E91)</f>
        <v>0</v>
      </c>
      <c r="F93" s="16">
        <f>E93-D93</f>
        <v>-1100</v>
      </c>
      <c r="G93" s="16">
        <f>IF(D93=0,0,E93/D93)*100</f>
        <v>0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SUM(D33,D77,D93)</f>
        <v>82758</v>
      </c>
      <c r="E97" s="16">
        <f>SUM(E33,E77,E93)</f>
        <v>35561</v>
      </c>
      <c r="F97" s="16">
        <f>E97-D97</f>
        <v>-47197</v>
      </c>
      <c r="G97" s="16">
        <f>IF(D97=0,0,E97/D97)*100</f>
        <v>42.96986394064622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4:C64"/>
    <mergeCell ref="B66:G66"/>
    <mergeCell ref="B71:C71"/>
    <mergeCell ref="B73:C73"/>
    <mergeCell ref="B75:C75"/>
    <mergeCell ref="B77:C77"/>
    <mergeCell ref="B42:C42"/>
    <mergeCell ref="B44:C44"/>
    <mergeCell ref="B46:C46"/>
    <mergeCell ref="B48:G48"/>
    <mergeCell ref="B49:G49"/>
    <mergeCell ref="B62:C62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2023-10-12T13:16:50Z</dcterms:modified>
  <cp:category/>
  <cp:version/>
  <cp:contentType/>
  <cp:contentStatus/>
</cp:coreProperties>
</file>