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<sst xmlns="http://schemas.openxmlformats.org/spreadsheetml/2006/main" count="105" uniqueCount="73">
  <si>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</si>
  <si>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</si>
  <si>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</si>
  <si>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</si>
  <si>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</si>
  <si>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</si>
  <si>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</si>
  <si>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</si>
  <si>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</si>
  <si>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</si>
  <si>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</si>
  <si>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Черенча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</si>
  <si>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</si>
  <si>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</si>
  <si>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</si>
  <si>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</si>
  <si>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</si>
  <si>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</si>
  <si>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</si>
  <si>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</si>
  <si>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</si>
  <si>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</si>
  <si>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</si>
  <si>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</si>
  <si>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</si>
  <si>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</si>
  <si>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</si>
  <si>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</si>
  <si>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</si>
  <si>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</si>
  <si>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</si>
  <si>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</si>
  <si>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</si>
  <si>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</si>
  <si>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</si>
  <si>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</si>
  <si>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</si>
  <si>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</si>
  <si>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</si>
  <si>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</si>
  <si>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</si>
  <si>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</si>
  <si>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</si>
  <si>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</si>
  <si>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</si>
  <si>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</si>
  <si>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</si>
  <si>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</si>
  <si>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</si>
  <si>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</si>
  <si>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</si>
  <si>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</si>
  <si>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</si>
  <si>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</si>
  <si>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за персонала по извънтрудови правоотношения</t>
  </si>
  <si>
    <t>0202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</si>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</sst>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31434</v>
      </c>
      <c r="E12" s="16">
        <v>15577</v>
      </c>
      <c r="F12" s="16">
        <f aca="true" t="shared" si="0" ref="F12:F27">E12-D12</f>
        <v>-15857</v>
      </c>
      <c r="G12" s="16">
        <f aca="true" t="shared" si="1" ref="G12:G27">IF(D12=0,0,E12/D12)*100</f>
        <v>49.5546223834065</v>
      </c>
      <c r="H12" s="1">
        <v>31434</v>
      </c>
      <c r="I12" s="1">
        <v>15577</v>
      </c>
    </row>
    <row r="13" spans="1:9" ht="16.5" customHeight="1">
      <c r="A13" s="4"/>
      <c r="B13" s="21" t="s">
        <v>19</v>
      </c>
      <c r="C13" s="15" t="s">
        <v>20</v>
      </c>
      <c r="D13" s="16">
        <v>31434</v>
      </c>
      <c r="E13" s="16">
        <v>15577</v>
      </c>
      <c r="F13" s="16">
        <f t="shared" si="0"/>
        <v>-15857</v>
      </c>
      <c r="G13" s="16">
        <f t="shared" si="1"/>
        <v>49.5546223834065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300</v>
      </c>
      <c r="F14" s="16">
        <f t="shared" si="0"/>
        <v>-232</v>
      </c>
      <c r="G14" s="16">
        <f t="shared" si="1"/>
        <v>56.390977443609025</v>
      </c>
      <c r="H14" s="1">
        <v>532</v>
      </c>
      <c r="I14" s="1">
        <v>300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300</v>
      </c>
      <c r="F15" s="16">
        <f t="shared" si="0"/>
        <v>-232</v>
      </c>
      <c r="G15" s="16">
        <f t="shared" si="1"/>
        <v>56.390977443609025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6041</v>
      </c>
      <c r="E17" s="16">
        <v>3003</v>
      </c>
      <c r="F17" s="16">
        <f t="shared" si="0"/>
        <v>-3038</v>
      </c>
      <c r="G17" s="16">
        <f t="shared" si="1"/>
        <v>49.71031286210892</v>
      </c>
      <c r="H17" s="1">
        <v>6041</v>
      </c>
      <c r="I17" s="1">
        <v>3003</v>
      </c>
    </row>
    <row r="18" spans="1:9" ht="16.5" customHeight="1">
      <c r="A18" s="4"/>
      <c r="B18" s="21" t="s">
        <v>29</v>
      </c>
      <c r="C18" s="15" t="s">
        <v>30</v>
      </c>
      <c r="D18" s="16">
        <v>3653</v>
      </c>
      <c r="E18" s="16">
        <v>1816</v>
      </c>
      <c r="F18" s="16">
        <f t="shared" si="0"/>
        <v>-1837</v>
      </c>
      <c r="G18" s="16">
        <f t="shared" si="1"/>
        <v>49.71256501505612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1508</v>
      </c>
      <c r="E19" s="16">
        <v>750</v>
      </c>
      <c r="F19" s="16">
        <f t="shared" si="0"/>
        <v>-758</v>
      </c>
      <c r="G19" s="16">
        <f t="shared" si="1"/>
        <v>49.73474801061008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880</v>
      </c>
      <c r="E20" s="16">
        <v>437</v>
      </c>
      <c r="F20" s="16">
        <f t="shared" si="0"/>
        <v>-443</v>
      </c>
      <c r="G20" s="16">
        <f t="shared" si="1"/>
        <v>49.65909090909091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9896</v>
      </c>
      <c r="E21" s="16">
        <v>4481</v>
      </c>
      <c r="F21" s="16">
        <f t="shared" si="0"/>
        <v>-5415</v>
      </c>
      <c r="G21" s="16">
        <f t="shared" si="1"/>
        <v>45.28092158447858</v>
      </c>
      <c r="H21" s="1">
        <v>9896</v>
      </c>
      <c r="I21" s="1">
        <v>4481</v>
      </c>
    </row>
    <row r="22" spans="1:9" ht="16.5" customHeight="1">
      <c r="A22" s="4"/>
      <c r="B22" s="21" t="s">
        <v>37</v>
      </c>
      <c r="C22" s="15" t="s">
        <v>38</v>
      </c>
      <c r="D22" s="16">
        <v>750</v>
      </c>
      <c r="E22" s="16">
        <v>147</v>
      </c>
      <c r="F22" s="16">
        <f t="shared" si="0"/>
        <v>-603</v>
      </c>
      <c r="G22" s="16">
        <f t="shared" si="1"/>
        <v>19.6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931</v>
      </c>
      <c r="F23" s="16">
        <f t="shared" si="0"/>
        <v>-1569</v>
      </c>
      <c r="G23" s="16">
        <f t="shared" si="1"/>
        <v>37.24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304</v>
      </c>
      <c r="F24" s="16">
        <f t="shared" si="0"/>
        <v>-896</v>
      </c>
      <c r="G24" s="16">
        <f t="shared" si="1"/>
        <v>25.333333333333336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4696</v>
      </c>
      <c r="E25" s="16">
        <v>2656</v>
      </c>
      <c r="F25" s="16">
        <f t="shared" si="0"/>
        <v>-2040</v>
      </c>
      <c r="G25" s="16">
        <f t="shared" si="1"/>
        <v>56.558773424190804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750</v>
      </c>
      <c r="E26" s="16">
        <v>443</v>
      </c>
      <c r="F26" s="16">
        <f t="shared" si="0"/>
        <v>-307</v>
      </c>
      <c r="G26" s="16">
        <f t="shared" si="1"/>
        <v>59.06666666666667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47903</v>
      </c>
      <c r="E27" s="16">
        <f>SUM(I12:I26)</f>
        <v>23361</v>
      </c>
      <c r="F27" s="16">
        <f t="shared" si="0"/>
        <v>-24542</v>
      </c>
      <c r="G27" s="16">
        <f t="shared" si="1"/>
        <v>48.76730058660209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47903</v>
      </c>
      <c r="E29" s="16">
        <f>SUM(E27)</f>
        <v>23361</v>
      </c>
      <c r="F29" s="16">
        <f>E29-D29</f>
        <v>-24542</v>
      </c>
      <c r="G29" s="16">
        <f>IF(D29=0,0,E29/D29)*100</f>
        <v>48.76730058660209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47903</v>
      </c>
      <c r="E31" s="16">
        <f>SUM(E29)</f>
        <v>23361</v>
      </c>
      <c r="F31" s="16">
        <f>E31-D31</f>
        <v>-24542</v>
      </c>
      <c r="G31" s="16">
        <f>IF(D31=0,0,E31/D31)*100</f>
        <v>48.76730058660209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47903</v>
      </c>
      <c r="E33" s="16">
        <f>SUM(E31)</f>
        <v>23361</v>
      </c>
      <c r="F33" s="16">
        <f>E33-D33</f>
        <v>-24542</v>
      </c>
      <c r="G33" s="16">
        <f>IF(D33=0,0,E33/D33)*100</f>
        <v>48.76730058660209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21</v>
      </c>
      <c r="C40" s="15" t="s">
        <v>22</v>
      </c>
      <c r="D40" s="16">
        <v>0</v>
      </c>
      <c r="E40" s="16">
        <v>200</v>
      </c>
      <c r="F40" s="16">
        <f>E40-D40</f>
        <v>200</v>
      </c>
      <c r="G40" s="16">
        <f>IF(D40=0,0,E40/D40)*100</f>
        <v>0</v>
      </c>
      <c r="H40" s="1">
        <v>0</v>
      </c>
      <c r="I40" s="1">
        <v>200</v>
      </c>
    </row>
    <row r="41" spans="1:9" ht="16.5" customHeight="1">
      <c r="A41" s="4"/>
      <c r="B41" s="21" t="s">
        <v>54</v>
      </c>
      <c r="C41" s="15" t="s">
        <v>55</v>
      </c>
      <c r="D41" s="16">
        <v>0</v>
      </c>
      <c r="E41" s="16">
        <v>200</v>
      </c>
      <c r="F41" s="16">
        <f>E41-D41</f>
        <v>200</v>
      </c>
      <c r="G41" s="16">
        <f>IF(D41=0,0,E41/D41)*100</f>
        <v>0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0</v>
      </c>
      <c r="E42" s="16">
        <f>SUM(I40:I41)</f>
        <v>200</v>
      </c>
      <c r="F42" s="16">
        <f>E42-D42</f>
        <v>200</v>
      </c>
      <c r="G42" s="16">
        <f>IF(D42=0,0,E42/D42)*100</f>
        <v>0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56</v>
      </c>
      <c r="C44" s="27"/>
      <c r="D44" s="16">
        <f>SUM(D42)</f>
        <v>0</v>
      </c>
      <c r="E44" s="16">
        <f>SUM(E42)</f>
        <v>200</v>
      </c>
      <c r="F44" s="16">
        <f>E44-D44</f>
        <v>200</v>
      </c>
      <c r="G44" s="16">
        <f>IF(D44=0,0,E44/D44)*100</f>
        <v>0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57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5460</v>
      </c>
      <c r="E48" s="16">
        <v>3370</v>
      </c>
      <c r="F48" s="16">
        <f>E48-D48</f>
        <v>-2090</v>
      </c>
      <c r="G48" s="16">
        <f>IF(D48=0,0,E48/D48)*100</f>
        <v>61.72161172161172</v>
      </c>
      <c r="H48" s="1">
        <v>5460</v>
      </c>
      <c r="I48" s="1">
        <v>3370</v>
      </c>
    </row>
    <row r="49" spans="1:9" ht="16.5" customHeight="1">
      <c r="A49" s="4"/>
      <c r="B49" s="21" t="s">
        <v>39</v>
      </c>
      <c r="C49" s="15" t="s">
        <v>40</v>
      </c>
      <c r="D49" s="16">
        <v>5460</v>
      </c>
      <c r="E49" s="16">
        <v>3370</v>
      </c>
      <c r="F49" s="16">
        <f>E49-D49</f>
        <v>-2090</v>
      </c>
      <c r="G49" s="16">
        <f>IF(D49=0,0,E49/D49)*100</f>
        <v>61.72161172161172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5460</v>
      </c>
      <c r="E50" s="16">
        <f>SUM(I48:I49)</f>
        <v>3370</v>
      </c>
      <c r="F50" s="16">
        <f>E50-D50</f>
        <v>-2090</v>
      </c>
      <c r="G50" s="16">
        <f>IF(D50=0,0,E50/D50)*100</f>
        <v>61.72161172161172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58</v>
      </c>
      <c r="C52" s="27"/>
      <c r="D52" s="16">
        <f>SUM(D50)</f>
        <v>5460</v>
      </c>
      <c r="E52" s="16">
        <f>SUM(E50)</f>
        <v>3370</v>
      </c>
      <c r="F52" s="16">
        <f>E52-D52</f>
        <v>-2090</v>
      </c>
      <c r="G52" s="16">
        <f>IF(D52=0,0,E52/D52)*100</f>
        <v>61.72161172161172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59</v>
      </c>
      <c r="C54" s="27"/>
      <c r="D54" s="16">
        <f>SUM(D44,D52)</f>
        <v>5460</v>
      </c>
      <c r="E54" s="16">
        <f>SUM(E44,E52)</f>
        <v>3570</v>
      </c>
      <c r="F54" s="16">
        <f>E54-D54</f>
        <v>-1890</v>
      </c>
      <c r="G54" s="16">
        <f>IF(D54=0,0,E54/D54)*100</f>
        <v>65.38461538461539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60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61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35</v>
      </c>
      <c r="C59" s="15" t="s">
        <v>36</v>
      </c>
      <c r="D59" s="16">
        <v>4150</v>
      </c>
      <c r="E59" s="16">
        <v>2242</v>
      </c>
      <c r="F59" s="16">
        <f>E59-D59</f>
        <v>-1908</v>
      </c>
      <c r="G59" s="16">
        <f>IF(D59=0,0,E59/D59)*100</f>
        <v>54.024096385542165</v>
      </c>
      <c r="H59" s="1">
        <v>4150</v>
      </c>
      <c r="I59" s="1">
        <v>2242</v>
      </c>
    </row>
    <row r="60" spans="1:9" ht="16.5" customHeight="1">
      <c r="A60" s="4"/>
      <c r="B60" s="21" t="s">
        <v>37</v>
      </c>
      <c r="C60" s="15" t="s">
        <v>38</v>
      </c>
      <c r="D60" s="16">
        <v>150</v>
      </c>
      <c r="E60" s="16">
        <v>105</v>
      </c>
      <c r="F60" s="16">
        <f>E60-D60</f>
        <v>-45</v>
      </c>
      <c r="G60" s="16">
        <f>IF(D60=0,0,E60/D60)*100</f>
        <v>70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4000</v>
      </c>
      <c r="E61" s="16">
        <v>2137</v>
      </c>
      <c r="F61" s="16">
        <f>E61-D61</f>
        <v>-1863</v>
      </c>
      <c r="G61" s="16">
        <f>IF(D61=0,0,E61/D61)*100</f>
        <v>53.425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SUM(H59:H61)</f>
        <v>4150</v>
      </c>
      <c r="E62" s="16">
        <f>SUM(I59:I61)</f>
        <v>2242</v>
      </c>
      <c r="F62" s="16">
        <f>E62-D62</f>
        <v>-1908</v>
      </c>
      <c r="G62" s="16">
        <f>IF(D62=0,0,E62/D62)*100</f>
        <v>54.024096385542165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62</v>
      </c>
      <c r="C64" s="27"/>
      <c r="D64" s="16">
        <f>SUM(D62)</f>
        <v>4150</v>
      </c>
      <c r="E64" s="16">
        <f>SUM(E62)</f>
        <v>2242</v>
      </c>
      <c r="F64" s="16">
        <f>E64-D64</f>
        <v>-1908</v>
      </c>
      <c r="G64" s="16">
        <f>IF(D64=0,0,E64/D64)*100</f>
        <v>54.024096385542165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63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30200</v>
      </c>
      <c r="E68" s="16">
        <v>6404</v>
      </c>
      <c r="F68" s="16">
        <f>E68-D68</f>
        <v>-23796</v>
      </c>
      <c r="G68" s="16">
        <f>IF(D68=0,0,E68/D68)*100</f>
        <v>21.205298013245034</v>
      </c>
      <c r="H68" s="1">
        <v>30200</v>
      </c>
      <c r="I68" s="1">
        <v>6404</v>
      </c>
    </row>
    <row r="69" spans="1:9" ht="16.5" customHeight="1">
      <c r="A69" s="4"/>
      <c r="B69" s="21" t="s">
        <v>37</v>
      </c>
      <c r="C69" s="15" t="s">
        <v>38</v>
      </c>
      <c r="D69" s="16">
        <v>6200</v>
      </c>
      <c r="E69" s="16">
        <v>0</v>
      </c>
      <c r="F69" s="16">
        <f>E69-D69</f>
        <v>-6200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24000</v>
      </c>
      <c r="E70" s="16">
        <v>6404</v>
      </c>
      <c r="F70" s="16">
        <f>E70-D70</f>
        <v>-17596</v>
      </c>
      <c r="G70" s="16">
        <f>IF(D70=0,0,E70/D70)*100</f>
        <v>26.68333333333333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30200</v>
      </c>
      <c r="E71" s="16">
        <f>SUM(I68:I70)</f>
        <v>6404</v>
      </c>
      <c r="F71" s="16">
        <f>E71-D71</f>
        <v>-23796</v>
      </c>
      <c r="G71" s="16">
        <f>IF(D71=0,0,E71/D71)*100</f>
        <v>21.205298013245034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30200</v>
      </c>
      <c r="E73" s="16">
        <f>SUM(E71)</f>
        <v>6404</v>
      </c>
      <c r="F73" s="16">
        <f>E73-D73</f>
        <v>-23796</v>
      </c>
      <c r="G73" s="16">
        <f>IF(D73=0,0,E73/D73)*100</f>
        <v>21.205298013245034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65</v>
      </c>
      <c r="C75" s="27"/>
      <c r="D75" s="16">
        <f>SUM(D64,D73)</f>
        <v>34350</v>
      </c>
      <c r="E75" s="16">
        <f>SUM(E64,E73)</f>
        <v>8646</v>
      </c>
      <c r="F75" s="16">
        <f>E75-D75</f>
        <v>-25704</v>
      </c>
      <c r="G75" s="16">
        <f>IF(D75=0,0,E75/D75)*100</f>
        <v>25.170305676855897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SUM(D54,D75)</f>
        <v>39810</v>
      </c>
      <c r="E77" s="16">
        <f>SUM(E54,E75)</f>
        <v>12216</v>
      </c>
      <c r="F77" s="16">
        <f>E77-D77</f>
        <v>-27594</v>
      </c>
      <c r="G77" s="16">
        <f>IF(D77=0,0,E77/D77)*100</f>
        <v>30.68575734740015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67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68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69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800</v>
      </c>
      <c r="E84" s="16">
        <v>0</v>
      </c>
      <c r="F84" s="16">
        <f>E84-D84</f>
        <v>-800</v>
      </c>
      <c r="G84" s="16">
        <f>IF(D84=0,0,E84/D84)*100</f>
        <v>0</v>
      </c>
      <c r="H84" s="1">
        <v>800</v>
      </c>
      <c r="I84" s="1">
        <v>0</v>
      </c>
    </row>
    <row r="85" spans="1:9" ht="16.5" customHeight="1">
      <c r="A85" s="4"/>
      <c r="B85" s="21" t="s">
        <v>41</v>
      </c>
      <c r="C85" s="15" t="s">
        <v>42</v>
      </c>
      <c r="D85" s="16">
        <v>800</v>
      </c>
      <c r="E85" s="16">
        <v>0</v>
      </c>
      <c r="F85" s="16">
        <f>E85-D85</f>
        <v>-800</v>
      </c>
      <c r="G85" s="16">
        <f>IF(D85=0,0,E85/D85)*100</f>
        <v>0</v>
      </c>
      <c r="H85" s="1">
        <v>0</v>
      </c>
      <c r="I85" s="1">
        <v>0</v>
      </c>
    </row>
    <row r="86" spans="1:7" ht="15.75" customHeight="1">
      <c r="A86" s="4"/>
      <c r="B86" s="27" t="s">
        <v>47</v>
      </c>
      <c r="C86" s="27"/>
      <c r="D86" s="16">
        <f>SUM(H84:H85)</f>
        <v>800</v>
      </c>
      <c r="E86" s="16">
        <f>SUM(I84:I85)</f>
        <v>0</v>
      </c>
      <c r="F86" s="16">
        <f>E86-D86</f>
        <v>-800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70</v>
      </c>
      <c r="C88" s="27"/>
      <c r="D88" s="16">
        <f>SUM(D86)</f>
        <v>800</v>
      </c>
      <c r="E88" s="16">
        <f>SUM(E86)</f>
        <v>0</v>
      </c>
      <c r="F88" s="16">
        <f>E88-D88</f>
        <v>-800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71</v>
      </c>
      <c r="C90" s="27"/>
      <c r="D90" s="16">
        <f>SUM(D88)</f>
        <v>800</v>
      </c>
      <c r="E90" s="16">
        <f>SUM(E88)</f>
        <v>0</v>
      </c>
      <c r="F90" s="16">
        <f>E90-D90</f>
        <v>-800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72</v>
      </c>
      <c r="C92" s="27"/>
      <c r="D92" s="16">
        <f>SUM(D90)</f>
        <v>800</v>
      </c>
      <c r="E92" s="16">
        <f>SUM(E90)</f>
        <v>0</v>
      </c>
      <c r="F92" s="16">
        <f>E92-D92</f>
        <v>-800</v>
      </c>
      <c r="G92" s="16">
        <f>IF(D92=0,0,E92/D92)*100</f>
        <v>0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SUM(D33,D77,D92)</f>
        <v>88513</v>
      </c>
      <c r="E96" s="16">
        <f>SUM(E33,E77,E92)</f>
        <v>35577</v>
      </c>
      <c r="F96" s="16">
        <f>E96-D96</f>
        <v>-52936</v>
      </c>
      <c r="G96" s="16">
        <f>IF(D96=0,0,E96/D96)*100</f>
        <v>40.194095782540415</v>
      </c>
    </row>
  </sheetData>
  <sheetProtection selectLockedCells="1" selectUnlockedCells="1"/>
  <mergeCells count="34">
    <mergeCell ref="B86:C86"/>
    <mergeCell ref="B88:C88"/>
    <mergeCell ref="B90:C90"/>
    <mergeCell ref="B92:C92"/>
    <mergeCell ref="B73:C73"/>
    <mergeCell ref="B75:C75"/>
    <mergeCell ref="B77:C77"/>
    <mergeCell ref="B80:G80"/>
    <mergeCell ref="B81:G81"/>
    <mergeCell ref="B82:G82"/>
    <mergeCell ref="B56:G56"/>
    <mergeCell ref="B57:G57"/>
    <mergeCell ref="B62:C62"/>
    <mergeCell ref="B64:C64"/>
    <mergeCell ref="B66:G66"/>
    <mergeCell ref="B71:C71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2023-10-12T13:18:57Z</dcterms:modified>
  <cp:category/>
  <cp:version/>
  <cp:contentType/>
  <cp:contentStatus/>
</cp:coreProperties>
</file>