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<sst xmlns="http://schemas.openxmlformats.org/spreadsheetml/2006/main" count="97" uniqueCount="69">
  <si>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</si>
  <si>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</si>
  <si>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</si>
  <si>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</si>
  <si>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</si>
  <si>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</si>
  <si>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</si>
  <si>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</si>
  <si>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</si>
  <si>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</si>
  <si>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</si>
  <si>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Велино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</si>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</sst>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25575</v>
      </c>
      <c r="E12" s="16">
        <v>11106</v>
      </c>
      <c r="F12" s="16">
        <f aca="true" t="shared" si="0" ref="F12:F27">E12-D12</f>
        <v>-14469</v>
      </c>
      <c r="G12" s="16">
        <f aca="true" t="shared" si="1" ref="G12:G27">IF(D12=0,0,E12/D12)*100</f>
        <v>43.42521994134898</v>
      </c>
      <c r="H12" s="1">
        <v>25575</v>
      </c>
      <c r="I12" s="1">
        <v>11106</v>
      </c>
    </row>
    <row r="13" spans="1:9" ht="16.5" customHeight="1">
      <c r="A13" s="4"/>
      <c r="B13" s="21" t="s">
        <v>19</v>
      </c>
      <c r="C13" s="15" t="s">
        <v>20</v>
      </c>
      <c r="D13" s="16">
        <v>25575</v>
      </c>
      <c r="E13" s="16">
        <v>11106</v>
      </c>
      <c r="F13" s="16">
        <f t="shared" si="0"/>
        <v>-14469</v>
      </c>
      <c r="G13" s="16">
        <f t="shared" si="1"/>
        <v>43.42521994134898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587</v>
      </c>
      <c r="F14" s="16">
        <f t="shared" si="0"/>
        <v>55</v>
      </c>
      <c r="G14" s="16">
        <f t="shared" si="1"/>
        <v>110.33834586466165</v>
      </c>
      <c r="H14" s="1">
        <v>532</v>
      </c>
      <c r="I14" s="1">
        <v>587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300</v>
      </c>
      <c r="F15" s="16">
        <f t="shared" si="0"/>
        <v>-232</v>
      </c>
      <c r="G15" s="16">
        <f t="shared" si="1"/>
        <v>56.390977443609025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287</v>
      </c>
      <c r="F16" s="16">
        <f t="shared" si="0"/>
        <v>287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4916</v>
      </c>
      <c r="E17" s="16">
        <v>2254</v>
      </c>
      <c r="F17" s="16">
        <f t="shared" si="0"/>
        <v>-2662</v>
      </c>
      <c r="G17" s="16">
        <f t="shared" si="1"/>
        <v>45.85028478437754</v>
      </c>
      <c r="H17" s="1">
        <v>4916</v>
      </c>
      <c r="I17" s="1">
        <v>2254</v>
      </c>
    </row>
    <row r="18" spans="1:9" ht="16.5" customHeight="1">
      <c r="A18" s="4"/>
      <c r="B18" s="21" t="s">
        <v>29</v>
      </c>
      <c r="C18" s="15" t="s">
        <v>30</v>
      </c>
      <c r="D18" s="16">
        <v>3488</v>
      </c>
      <c r="E18" s="16">
        <v>1568</v>
      </c>
      <c r="F18" s="16">
        <f t="shared" si="0"/>
        <v>-1920</v>
      </c>
      <c r="G18" s="16">
        <f t="shared" si="1"/>
        <v>44.95412844036697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1228</v>
      </c>
      <c r="E19" s="16">
        <v>583</v>
      </c>
      <c r="F19" s="16">
        <f t="shared" si="0"/>
        <v>-645</v>
      </c>
      <c r="G19" s="16">
        <f t="shared" si="1"/>
        <v>47.47557003257329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200</v>
      </c>
      <c r="E20" s="16">
        <v>103</v>
      </c>
      <c r="F20" s="16">
        <f t="shared" si="0"/>
        <v>-97</v>
      </c>
      <c r="G20" s="16">
        <f t="shared" si="1"/>
        <v>51.5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14176</v>
      </c>
      <c r="E21" s="16">
        <v>1775</v>
      </c>
      <c r="F21" s="16">
        <f t="shared" si="0"/>
        <v>-12401</v>
      </c>
      <c r="G21" s="16">
        <f t="shared" si="1"/>
        <v>12.521162528216703</v>
      </c>
      <c r="H21" s="1">
        <v>14176</v>
      </c>
      <c r="I21" s="1">
        <v>1775</v>
      </c>
    </row>
    <row r="22" spans="1:9" ht="16.5" customHeight="1">
      <c r="A22" s="4"/>
      <c r="B22" s="21" t="s">
        <v>37</v>
      </c>
      <c r="C22" s="15" t="s">
        <v>38</v>
      </c>
      <c r="D22" s="16">
        <v>1500</v>
      </c>
      <c r="E22" s="16">
        <v>0</v>
      </c>
      <c r="F22" s="16">
        <f t="shared" si="0"/>
        <v>-1500</v>
      </c>
      <c r="G22" s="16">
        <f t="shared" si="1"/>
        <v>0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1800</v>
      </c>
      <c r="E23" s="16">
        <v>1091</v>
      </c>
      <c r="F23" s="16">
        <f t="shared" si="0"/>
        <v>-709</v>
      </c>
      <c r="G23" s="16">
        <f t="shared" si="1"/>
        <v>60.611111111111114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1300</v>
      </c>
      <c r="E24" s="16">
        <v>247</v>
      </c>
      <c r="F24" s="16">
        <f t="shared" si="0"/>
        <v>-1053</v>
      </c>
      <c r="G24" s="16">
        <f t="shared" si="1"/>
        <v>19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9576</v>
      </c>
      <c r="E25" s="16">
        <v>0</v>
      </c>
      <c r="F25" s="16">
        <f t="shared" si="0"/>
        <v>-9576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0</v>
      </c>
      <c r="E26" s="16">
        <v>437</v>
      </c>
      <c r="F26" s="16">
        <f t="shared" si="0"/>
        <v>437</v>
      </c>
      <c r="G26" s="16">
        <f t="shared" si="1"/>
        <v>0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45199</v>
      </c>
      <c r="E27" s="16">
        <f>SUM(I12:I26)</f>
        <v>15722</v>
      </c>
      <c r="F27" s="16">
        <f t="shared" si="0"/>
        <v>-29477</v>
      </c>
      <c r="G27" s="16">
        <f t="shared" si="1"/>
        <v>34.7839553972433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45199</v>
      </c>
      <c r="E29" s="16">
        <f>SUM(E27)</f>
        <v>15722</v>
      </c>
      <c r="F29" s="16">
        <f>E29-D29</f>
        <v>-29477</v>
      </c>
      <c r="G29" s="16">
        <f>IF(D29=0,0,E29/D29)*100</f>
        <v>34.7839553972433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45199</v>
      </c>
      <c r="E31" s="16">
        <f>SUM(E29)</f>
        <v>15722</v>
      </c>
      <c r="F31" s="16">
        <f>E31-D31</f>
        <v>-29477</v>
      </c>
      <c r="G31" s="16">
        <f>IF(D31=0,0,E31/D31)*100</f>
        <v>34.7839553972433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45199</v>
      </c>
      <c r="E33" s="16">
        <f>SUM(E31)</f>
        <v>15722</v>
      </c>
      <c r="F33" s="16">
        <f>E33-D33</f>
        <v>-29477</v>
      </c>
      <c r="G33" s="16">
        <f>IF(D33=0,0,E33/D33)*100</f>
        <v>34.7839553972433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7000</v>
      </c>
      <c r="E40" s="16">
        <v>5021</v>
      </c>
      <c r="F40" s="16">
        <f>E40-D40</f>
        <v>-1979</v>
      </c>
      <c r="G40" s="16">
        <f>IF(D40=0,0,E40/D40)*100</f>
        <v>71.72857142857143</v>
      </c>
      <c r="H40" s="1">
        <v>7000</v>
      </c>
      <c r="I40" s="1">
        <v>5021</v>
      </c>
    </row>
    <row r="41" spans="1:9" ht="16.5" customHeight="1">
      <c r="A41" s="4"/>
      <c r="B41" s="21" t="s">
        <v>39</v>
      </c>
      <c r="C41" s="15" t="s">
        <v>40</v>
      </c>
      <c r="D41" s="16">
        <v>7000</v>
      </c>
      <c r="E41" s="16">
        <v>5021</v>
      </c>
      <c r="F41" s="16">
        <f>E41-D41</f>
        <v>-1979</v>
      </c>
      <c r="G41" s="16">
        <f>IF(D41=0,0,E41/D41)*100</f>
        <v>71.72857142857143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7000</v>
      </c>
      <c r="E42" s="16">
        <f>SUM(I40:I41)</f>
        <v>5021</v>
      </c>
      <c r="F42" s="16">
        <f>E42-D42</f>
        <v>-1979</v>
      </c>
      <c r="G42" s="16">
        <f>IF(D42=0,0,E42/D42)*100</f>
        <v>71.72857142857143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7000</v>
      </c>
      <c r="E44" s="16">
        <f>SUM(E42)</f>
        <v>5021</v>
      </c>
      <c r="F44" s="16">
        <f>E44-D44</f>
        <v>-1979</v>
      </c>
      <c r="G44" s="16">
        <f>IF(D44=0,0,E44/D44)*100</f>
        <v>71.72857142857143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7000</v>
      </c>
      <c r="E46" s="16">
        <f>SUM(E44)</f>
        <v>5021</v>
      </c>
      <c r="F46" s="16">
        <f>E46-D46</f>
        <v>-1979</v>
      </c>
      <c r="G46" s="16">
        <f>IF(D46=0,0,E46/D46)*100</f>
        <v>71.72857142857143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35</v>
      </c>
      <c r="C51" s="15" t="s">
        <v>36</v>
      </c>
      <c r="D51" s="16">
        <v>3400</v>
      </c>
      <c r="E51" s="16">
        <v>105</v>
      </c>
      <c r="F51" s="16">
        <f>E51-D51</f>
        <v>-3295</v>
      </c>
      <c r="G51" s="16">
        <f>IF(D51=0,0,E51/D51)*100</f>
        <v>3.088235294117647</v>
      </c>
      <c r="H51" s="1">
        <v>3400</v>
      </c>
      <c r="I51" s="1">
        <v>105</v>
      </c>
    </row>
    <row r="52" spans="1:9" ht="16.5" customHeight="1">
      <c r="A52" s="4"/>
      <c r="B52" s="21" t="s">
        <v>37</v>
      </c>
      <c r="C52" s="15" t="s">
        <v>38</v>
      </c>
      <c r="D52" s="16">
        <v>200</v>
      </c>
      <c r="E52" s="16">
        <v>105</v>
      </c>
      <c r="F52" s="16">
        <f>E52-D52</f>
        <v>-95</v>
      </c>
      <c r="G52" s="16">
        <f>IF(D52=0,0,E52/D52)*100</f>
        <v>52.5</v>
      </c>
      <c r="H52" s="1">
        <v>0</v>
      </c>
      <c r="I52" s="1">
        <v>0</v>
      </c>
    </row>
    <row r="53" spans="1:9" ht="16.5" customHeight="1">
      <c r="A53" s="4"/>
      <c r="B53" s="21" t="s">
        <v>41</v>
      </c>
      <c r="C53" s="15" t="s">
        <v>42</v>
      </c>
      <c r="D53" s="16">
        <v>3200</v>
      </c>
      <c r="E53" s="16">
        <v>0</v>
      </c>
      <c r="F53" s="16">
        <f>E53-D53</f>
        <v>-3200</v>
      </c>
      <c r="G53" s="16">
        <f>IF(D53=0,0,E53/D53)*100</f>
        <v>0</v>
      </c>
      <c r="H53" s="1">
        <v>0</v>
      </c>
      <c r="I53" s="1">
        <v>0</v>
      </c>
    </row>
    <row r="54" spans="1:7" ht="15.75" customHeight="1">
      <c r="A54" s="4"/>
      <c r="B54" s="27" t="s">
        <v>47</v>
      </c>
      <c r="C54" s="27"/>
      <c r="D54" s="16">
        <f>SUM(H51:H53)</f>
        <v>3400</v>
      </c>
      <c r="E54" s="16">
        <f>SUM(I51:I53)</f>
        <v>105</v>
      </c>
      <c r="F54" s="16">
        <f>E54-D54</f>
        <v>-3295</v>
      </c>
      <c r="G54" s="16">
        <f>IF(D54=0,0,E54/D54)*100</f>
        <v>3.088235294117647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5.75" customHeight="1">
      <c r="A56" s="4"/>
      <c r="B56" s="27" t="s">
        <v>58</v>
      </c>
      <c r="C56" s="27"/>
      <c r="D56" s="16">
        <f>SUM(D54)</f>
        <v>3400</v>
      </c>
      <c r="E56" s="16">
        <f>SUM(E54)</f>
        <v>105</v>
      </c>
      <c r="F56" s="16">
        <f>E56-D56</f>
        <v>-3295</v>
      </c>
      <c r="G56" s="16">
        <f>IF(D56=0,0,E56/D56)*100</f>
        <v>3.088235294117647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6.5" customHeight="1">
      <c r="A58" s="4"/>
      <c r="B58" s="26" t="s">
        <v>59</v>
      </c>
      <c r="C58" s="26"/>
      <c r="D58" s="26"/>
      <c r="E58" s="26"/>
      <c r="F58" s="26"/>
      <c r="G58" s="26"/>
    </row>
    <row r="59" spans="1:7" ht="16.5" customHeight="1">
      <c r="A59" s="4"/>
      <c r="B59" s="20" t="s">
        <v>16</v>
      </c>
      <c r="C59" s="19"/>
      <c r="D59" s="19"/>
      <c r="E59" s="19"/>
      <c r="F59" s="19"/>
      <c r="G59" s="19"/>
    </row>
    <row r="60" spans="1:9" ht="16.5" customHeight="1">
      <c r="A60" s="4"/>
      <c r="B60" s="21" t="s">
        <v>35</v>
      </c>
      <c r="C60" s="15" t="s">
        <v>36</v>
      </c>
      <c r="D60" s="16">
        <v>17700</v>
      </c>
      <c r="E60" s="16">
        <v>6481</v>
      </c>
      <c r="F60" s="16">
        <f>E60-D60</f>
        <v>-11219</v>
      </c>
      <c r="G60" s="16">
        <f>IF(D60=0,0,E60/D60)*100</f>
        <v>36.61581920903954</v>
      </c>
      <c r="H60" s="1">
        <v>17700</v>
      </c>
      <c r="I60" s="1">
        <v>6481</v>
      </c>
    </row>
    <row r="61" spans="1:9" ht="16.5" customHeight="1">
      <c r="A61" s="4"/>
      <c r="B61" s="21" t="s">
        <v>37</v>
      </c>
      <c r="C61" s="15" t="s">
        <v>38</v>
      </c>
      <c r="D61" s="16">
        <v>7200</v>
      </c>
      <c r="E61" s="16">
        <v>0</v>
      </c>
      <c r="F61" s="16">
        <f>E61-D61</f>
        <v>-7200</v>
      </c>
      <c r="G61" s="16">
        <f>IF(D61=0,0,E61/D61)*100</f>
        <v>0</v>
      </c>
      <c r="H61" s="1">
        <v>0</v>
      </c>
      <c r="I61" s="1">
        <v>0</v>
      </c>
    </row>
    <row r="62" spans="1:9" ht="16.5" customHeight="1">
      <c r="A62" s="4"/>
      <c r="B62" s="21" t="s">
        <v>41</v>
      </c>
      <c r="C62" s="15" t="s">
        <v>42</v>
      </c>
      <c r="D62" s="16">
        <v>10500</v>
      </c>
      <c r="E62" s="16">
        <v>6481</v>
      </c>
      <c r="F62" s="16">
        <f>E62-D62</f>
        <v>-4019</v>
      </c>
      <c r="G62" s="16">
        <f>IF(D62=0,0,E62/D62)*100</f>
        <v>61.72380952380953</v>
      </c>
      <c r="H62" s="1">
        <v>0</v>
      </c>
      <c r="I62" s="1">
        <v>0</v>
      </c>
    </row>
    <row r="63" spans="1:7" ht="15.75" customHeight="1">
      <c r="A63" s="4"/>
      <c r="B63" s="27" t="s">
        <v>47</v>
      </c>
      <c r="C63" s="27"/>
      <c r="D63" s="16">
        <f>SUM(H60:H62)</f>
        <v>17700</v>
      </c>
      <c r="E63" s="16">
        <f>SUM(I60:I62)</f>
        <v>6481</v>
      </c>
      <c r="F63" s="16">
        <f>E63-D63</f>
        <v>-11219</v>
      </c>
      <c r="G63" s="16">
        <f>IF(D63=0,0,E63/D63)*100</f>
        <v>36.61581920903954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60</v>
      </c>
      <c r="C65" s="27"/>
      <c r="D65" s="16">
        <f>SUM(D63)</f>
        <v>17700</v>
      </c>
      <c r="E65" s="16">
        <f>SUM(E63)</f>
        <v>6481</v>
      </c>
      <c r="F65" s="16">
        <f>E65-D65</f>
        <v>-11219</v>
      </c>
      <c r="G65" s="16">
        <f>IF(D65=0,0,E65/D65)*100</f>
        <v>36.61581920903954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61</v>
      </c>
      <c r="C67" s="27"/>
      <c r="D67" s="16">
        <f>SUM(D56,D65)</f>
        <v>21100</v>
      </c>
      <c r="E67" s="16">
        <f>SUM(E56,E65)</f>
        <v>6586</v>
      </c>
      <c r="F67" s="16">
        <f>E67-D67</f>
        <v>-14514</v>
      </c>
      <c r="G67" s="16">
        <f>IF(D67=0,0,E67/D67)*100</f>
        <v>31.213270142180093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5.75" customHeight="1">
      <c r="A69" s="4"/>
      <c r="B69" s="27" t="s">
        <v>62</v>
      </c>
      <c r="C69" s="27"/>
      <c r="D69" s="16">
        <f>SUM(D46,D67)</f>
        <v>28100</v>
      </c>
      <c r="E69" s="16">
        <f>SUM(E46,E67)</f>
        <v>11607</v>
      </c>
      <c r="F69" s="16">
        <f>E69-D69</f>
        <v>-16493</v>
      </c>
      <c r="G69" s="16">
        <f>IF(D69=0,0,E69/D69)*100</f>
        <v>41.306049822064054</v>
      </c>
    </row>
    <row r="70" spans="1:7" ht="16.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24" t="s">
        <v>63</v>
      </c>
      <c r="C72" s="24"/>
      <c r="D72" s="24"/>
      <c r="E72" s="24"/>
      <c r="F72" s="24"/>
      <c r="G72" s="24"/>
    </row>
    <row r="73" spans="1:7" ht="16.5" customHeight="1">
      <c r="A73" s="4"/>
      <c r="B73" s="25" t="s">
        <v>64</v>
      </c>
      <c r="C73" s="25"/>
      <c r="D73" s="25"/>
      <c r="E73" s="25"/>
      <c r="F73" s="25"/>
      <c r="G73" s="25"/>
    </row>
    <row r="74" spans="1:7" ht="16.5" customHeight="1">
      <c r="A74" s="4"/>
      <c r="B74" s="26" t="s">
        <v>65</v>
      </c>
      <c r="C74" s="26"/>
      <c r="D74" s="26"/>
      <c r="E74" s="26"/>
      <c r="F74" s="26"/>
      <c r="G74" s="26"/>
    </row>
    <row r="75" spans="1:7" ht="16.5" customHeight="1">
      <c r="A75" s="4"/>
      <c r="B75" s="20" t="s">
        <v>16</v>
      </c>
      <c r="C75" s="19"/>
      <c r="D75" s="19"/>
      <c r="E75" s="19"/>
      <c r="F75" s="19"/>
      <c r="G75" s="19"/>
    </row>
    <row r="76" spans="1:9" ht="16.5" customHeight="1">
      <c r="A76" s="4"/>
      <c r="B76" s="21" t="s">
        <v>35</v>
      </c>
      <c r="C76" s="15" t="s">
        <v>36</v>
      </c>
      <c r="D76" s="16">
        <v>1100</v>
      </c>
      <c r="E76" s="16">
        <v>600</v>
      </c>
      <c r="F76" s="16">
        <f>E76-D76</f>
        <v>-500</v>
      </c>
      <c r="G76" s="16">
        <f>IF(D76=0,0,E76/D76)*100</f>
        <v>54.54545454545454</v>
      </c>
      <c r="H76" s="1">
        <v>1100</v>
      </c>
      <c r="I76" s="1">
        <v>600</v>
      </c>
    </row>
    <row r="77" spans="1:9" ht="16.5" customHeight="1">
      <c r="A77" s="4"/>
      <c r="B77" s="21" t="s">
        <v>41</v>
      </c>
      <c r="C77" s="15" t="s">
        <v>42</v>
      </c>
      <c r="D77" s="16">
        <v>1100</v>
      </c>
      <c r="E77" s="16">
        <v>600</v>
      </c>
      <c r="F77" s="16">
        <f>E77-D77</f>
        <v>-500</v>
      </c>
      <c r="G77" s="16">
        <f>IF(D77=0,0,E77/D77)*100</f>
        <v>54.54545454545454</v>
      </c>
      <c r="H77" s="1">
        <v>0</v>
      </c>
      <c r="I77" s="1">
        <v>0</v>
      </c>
    </row>
    <row r="78" spans="1:7" ht="15.75" customHeight="1">
      <c r="A78" s="4"/>
      <c r="B78" s="27" t="s">
        <v>47</v>
      </c>
      <c r="C78" s="27"/>
      <c r="D78" s="16">
        <f>SUM(H76:H77)</f>
        <v>1100</v>
      </c>
      <c r="E78" s="16">
        <f>SUM(I76:I77)</f>
        <v>600</v>
      </c>
      <c r="F78" s="16">
        <f>E78-D78</f>
        <v>-500</v>
      </c>
      <c r="G78" s="16">
        <f>IF(D78=0,0,E78/D78)*100</f>
        <v>54.54545454545454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66</v>
      </c>
      <c r="C80" s="27"/>
      <c r="D80" s="16">
        <f>SUM(D78)</f>
        <v>1100</v>
      </c>
      <c r="E80" s="16">
        <f>SUM(E78)</f>
        <v>600</v>
      </c>
      <c r="F80" s="16">
        <f>E80-D80</f>
        <v>-500</v>
      </c>
      <c r="G80" s="16">
        <f>IF(D80=0,0,E80/D80)*100</f>
        <v>54.54545454545454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67</v>
      </c>
      <c r="C82" s="27"/>
      <c r="D82" s="16">
        <f>SUM(D80)</f>
        <v>1100</v>
      </c>
      <c r="E82" s="16">
        <f>SUM(E80)</f>
        <v>600</v>
      </c>
      <c r="F82" s="16">
        <f>E82-D82</f>
        <v>-500</v>
      </c>
      <c r="G82" s="16">
        <f>IF(D82=0,0,E82/D82)*100</f>
        <v>54.54545454545454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68</v>
      </c>
      <c r="C84" s="27"/>
      <c r="D84" s="16">
        <f>SUM(D82)</f>
        <v>1100</v>
      </c>
      <c r="E84" s="16">
        <f>SUM(E82)</f>
        <v>600</v>
      </c>
      <c r="F84" s="16">
        <f>E84-D84</f>
        <v>-500</v>
      </c>
      <c r="G84" s="16">
        <f>IF(D84=0,0,E84/D84)*100</f>
        <v>54.54545454545454</v>
      </c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8"/>
      <c r="C88" s="13" t="s">
        <v>10</v>
      </c>
      <c r="D88" s="16">
        <f>SUM(D33,D69,D84)</f>
        <v>74399</v>
      </c>
      <c r="E88" s="16">
        <f>SUM(E33,E69,E84)</f>
        <v>27929</v>
      </c>
      <c r="F88" s="16">
        <f>E88-D88</f>
        <v>-46470</v>
      </c>
      <c r="G88" s="16">
        <f>IF(D88=0,0,E88/D88)*100</f>
        <v>37.53948305756798</v>
      </c>
    </row>
  </sheetData>
  <sheetProtection selectLockedCells="1" selectUnlockedCells="1"/>
  <mergeCells count="31">
    <mergeCell ref="B84:C84"/>
    <mergeCell ref="B72:G72"/>
    <mergeCell ref="B73:G73"/>
    <mergeCell ref="B74:G74"/>
    <mergeCell ref="B78:C78"/>
    <mergeCell ref="B80:C80"/>
    <mergeCell ref="B82:C82"/>
    <mergeCell ref="B56:C56"/>
    <mergeCell ref="B58:G58"/>
    <mergeCell ref="B63:C63"/>
    <mergeCell ref="B65:C65"/>
    <mergeCell ref="B67:C67"/>
    <mergeCell ref="B69:C69"/>
    <mergeCell ref="B42:C42"/>
    <mergeCell ref="B44:C44"/>
    <mergeCell ref="B46:C46"/>
    <mergeCell ref="B48:G48"/>
    <mergeCell ref="B49:G49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2023-10-12T12:06:10Z</dcterms:modified>
  <cp:category/>
  <cp:version/>
  <cp:contentType/>
  <cp:contentStatus/>
</cp:coreProperties>
</file>