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<sst xmlns="http://schemas.openxmlformats.org/spreadsheetml/2006/main" count="97" uniqueCount="67">
  <si>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</si>
  <si>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</si>
  <si>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</si>
  <si>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</si>
  <si>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</si>
  <si>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</si>
  <si>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</si>
  <si>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</si>
  <si>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</si>
  <si>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</si>
  <si>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</si>
  <si>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Белокопитово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</si>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</sst>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26478</v>
      </c>
      <c r="E12" s="16">
        <v>21425</v>
      </c>
      <c r="F12" s="16">
        <f aca="true" t="shared" si="0" ref="F12:F26">E12-D12</f>
        <v>-5053</v>
      </c>
      <c r="G12" s="16">
        <f aca="true" t="shared" si="1" ref="G12:G26">IF(D12=0,0,E12/D12)*100</f>
        <v>80.91623234383262</v>
      </c>
      <c r="H12" s="1">
        <v>26478</v>
      </c>
      <c r="I12" s="1">
        <v>21425</v>
      </c>
    </row>
    <row r="13" spans="1:9" ht="16.5" customHeight="1">
      <c r="A13" s="4"/>
      <c r="B13" s="21" t="s">
        <v>19</v>
      </c>
      <c r="C13" s="15" t="s">
        <v>20</v>
      </c>
      <c r="D13" s="16">
        <v>26478</v>
      </c>
      <c r="E13" s="16">
        <v>21425</v>
      </c>
      <c r="F13" s="16">
        <f t="shared" si="0"/>
        <v>-5053</v>
      </c>
      <c r="G13" s="16">
        <f t="shared" si="1"/>
        <v>80.91623234383262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723</v>
      </c>
      <c r="F14" s="16">
        <f t="shared" si="0"/>
        <v>368</v>
      </c>
      <c r="G14" s="16">
        <f t="shared" si="1"/>
        <v>203.66197183098592</v>
      </c>
      <c r="H14" s="1">
        <v>355</v>
      </c>
      <c r="I14" s="1">
        <v>723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648</v>
      </c>
      <c r="F15" s="16">
        <f t="shared" si="0"/>
        <v>293</v>
      </c>
      <c r="G15" s="16">
        <f t="shared" si="1"/>
        <v>182.53521126760563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75</v>
      </c>
      <c r="F16" s="16">
        <f t="shared" si="0"/>
        <v>75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5089</v>
      </c>
      <c r="E17" s="16">
        <v>4218</v>
      </c>
      <c r="F17" s="16">
        <f t="shared" si="0"/>
        <v>-871</v>
      </c>
      <c r="G17" s="16">
        <f t="shared" si="1"/>
        <v>82.8846531735115</v>
      </c>
      <c r="H17" s="1">
        <v>5089</v>
      </c>
      <c r="I17" s="1">
        <v>4218</v>
      </c>
    </row>
    <row r="18" spans="1:9" ht="16.5" customHeight="1">
      <c r="A18" s="4"/>
      <c r="B18" s="21" t="s">
        <v>29</v>
      </c>
      <c r="C18" s="15" t="s">
        <v>30</v>
      </c>
      <c r="D18" s="16">
        <v>3818</v>
      </c>
      <c r="E18" s="16">
        <v>3163</v>
      </c>
      <c r="F18" s="16">
        <f t="shared" si="0"/>
        <v>-655</v>
      </c>
      <c r="G18" s="16">
        <f t="shared" si="1"/>
        <v>82.84442116291252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1271</v>
      </c>
      <c r="E19" s="16">
        <v>1055</v>
      </c>
      <c r="F19" s="16">
        <f t="shared" si="0"/>
        <v>-216</v>
      </c>
      <c r="G19" s="16">
        <f t="shared" si="1"/>
        <v>83.00550747442958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4936</v>
      </c>
      <c r="E20" s="16">
        <v>2283</v>
      </c>
      <c r="F20" s="16">
        <f t="shared" si="0"/>
        <v>-2653</v>
      </c>
      <c r="G20" s="16">
        <f t="shared" si="1"/>
        <v>46.252025931928685</v>
      </c>
      <c r="H20" s="1">
        <v>4936</v>
      </c>
      <c r="I20" s="1">
        <v>2283</v>
      </c>
    </row>
    <row r="21" spans="1:9" ht="16.5" customHeight="1">
      <c r="A21" s="4"/>
      <c r="B21" s="21" t="s">
        <v>35</v>
      </c>
      <c r="C21" s="15" t="s">
        <v>36</v>
      </c>
      <c r="D21" s="16">
        <v>300</v>
      </c>
      <c r="E21" s="16">
        <v>160</v>
      </c>
      <c r="F21" s="16">
        <f t="shared" si="0"/>
        <v>-140</v>
      </c>
      <c r="G21" s="16">
        <f t="shared" si="1"/>
        <v>53.333333333333336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1300</v>
      </c>
      <c r="E22" s="16">
        <v>986</v>
      </c>
      <c r="F22" s="16">
        <f t="shared" si="0"/>
        <v>-314</v>
      </c>
      <c r="G22" s="16">
        <f t="shared" si="1"/>
        <v>75.84615384615384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700</v>
      </c>
      <c r="E23" s="16">
        <v>790</v>
      </c>
      <c r="F23" s="16">
        <f t="shared" si="0"/>
        <v>90</v>
      </c>
      <c r="G23" s="16">
        <f t="shared" si="1"/>
        <v>112.85714285714286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2036</v>
      </c>
      <c r="E24" s="16">
        <v>0</v>
      </c>
      <c r="F24" s="16">
        <f t="shared" si="0"/>
        <v>-2036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600</v>
      </c>
      <c r="E25" s="16">
        <v>347</v>
      </c>
      <c r="F25" s="16">
        <f t="shared" si="0"/>
        <v>-253</v>
      </c>
      <c r="G25" s="16">
        <f t="shared" si="1"/>
        <v>57.833333333333336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36858</v>
      </c>
      <c r="E26" s="16">
        <f>SUM(I12:I25)</f>
        <v>28649</v>
      </c>
      <c r="F26" s="16">
        <f t="shared" si="0"/>
        <v>-8209</v>
      </c>
      <c r="G26" s="16">
        <f t="shared" si="1"/>
        <v>77.72803733246514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36858</v>
      </c>
      <c r="E28" s="16">
        <f>SUM(E26)</f>
        <v>28649</v>
      </c>
      <c r="F28" s="16">
        <f>E28-D28</f>
        <v>-8209</v>
      </c>
      <c r="G28" s="16">
        <f>IF(D28=0,0,E28/D28)*100</f>
        <v>77.72803733246514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36858</v>
      </c>
      <c r="E30" s="16">
        <f>SUM(E28)</f>
        <v>28649</v>
      </c>
      <c r="F30" s="16">
        <f>E30-D30</f>
        <v>-8209</v>
      </c>
      <c r="G30" s="16">
        <f>IF(D30=0,0,E30/D30)*100</f>
        <v>77.72803733246514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36858</v>
      </c>
      <c r="E32" s="16">
        <f>SUM(E30)</f>
        <v>28649</v>
      </c>
      <c r="F32" s="16">
        <f>E32-D32</f>
        <v>-8209</v>
      </c>
      <c r="G32" s="16">
        <f>IF(D32=0,0,E32/D32)*100</f>
        <v>77.72803733246514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4000</v>
      </c>
      <c r="E39" s="16">
        <v>2791</v>
      </c>
      <c r="F39" s="16">
        <f>E39-D39</f>
        <v>-1209</v>
      </c>
      <c r="G39" s="16">
        <f>IF(D39=0,0,E39/D39)*100</f>
        <v>69.77499999999999</v>
      </c>
      <c r="H39" s="1">
        <v>4000</v>
      </c>
      <c r="I39" s="1">
        <v>2791</v>
      </c>
    </row>
    <row r="40" spans="1:9" ht="16.5" customHeight="1">
      <c r="A40" s="4"/>
      <c r="B40" s="21" t="s">
        <v>37</v>
      </c>
      <c r="C40" s="15" t="s">
        <v>38</v>
      </c>
      <c r="D40" s="16">
        <v>4000</v>
      </c>
      <c r="E40" s="16">
        <v>2791</v>
      </c>
      <c r="F40" s="16">
        <f>E40-D40</f>
        <v>-1209</v>
      </c>
      <c r="G40" s="16">
        <f>IF(D40=0,0,E40/D40)*100</f>
        <v>69.77499999999999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4000</v>
      </c>
      <c r="E41" s="16">
        <f>SUM(I39:I40)</f>
        <v>2791</v>
      </c>
      <c r="F41" s="16">
        <f>E41-D41</f>
        <v>-1209</v>
      </c>
      <c r="G41" s="16">
        <f>IF(D41=0,0,E41/D41)*100</f>
        <v>69.77499999999999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4000</v>
      </c>
      <c r="E43" s="16">
        <f>SUM(E41)</f>
        <v>2791</v>
      </c>
      <c r="F43" s="16">
        <f>E43-D43</f>
        <v>-1209</v>
      </c>
      <c r="G43" s="16">
        <f>IF(D43=0,0,E43/D43)*100</f>
        <v>69.77499999999999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4000</v>
      </c>
      <c r="E45" s="16">
        <f>SUM(E43)</f>
        <v>2791</v>
      </c>
      <c r="F45" s="16">
        <f>E45-D45</f>
        <v>-1209</v>
      </c>
      <c r="G45" s="16">
        <f>IF(D45=0,0,E45/D45)*100</f>
        <v>69.77499999999999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33</v>
      </c>
      <c r="C50" s="15" t="s">
        <v>34</v>
      </c>
      <c r="D50" s="16">
        <v>1900</v>
      </c>
      <c r="E50" s="16">
        <v>2735</v>
      </c>
      <c r="F50" s="16">
        <f>E50-D50</f>
        <v>835</v>
      </c>
      <c r="G50" s="16">
        <f>IF(D50=0,0,E50/D50)*100</f>
        <v>143.94736842105263</v>
      </c>
      <c r="H50" s="1">
        <v>1900</v>
      </c>
      <c r="I50" s="1">
        <v>2735</v>
      </c>
    </row>
    <row r="51" spans="1:9" ht="16.5" customHeight="1">
      <c r="A51" s="4"/>
      <c r="B51" s="21" t="s">
        <v>35</v>
      </c>
      <c r="C51" s="15" t="s">
        <v>36</v>
      </c>
      <c r="D51" s="16">
        <v>150</v>
      </c>
      <c r="E51" s="16">
        <v>105</v>
      </c>
      <c r="F51" s="16">
        <f>E51-D51</f>
        <v>-45</v>
      </c>
      <c r="G51" s="16">
        <f>IF(D51=0,0,E51/D51)*100</f>
        <v>70</v>
      </c>
      <c r="H51" s="1">
        <v>0</v>
      </c>
      <c r="I51" s="1">
        <v>0</v>
      </c>
    </row>
    <row r="52" spans="1:9" ht="16.5" customHeight="1">
      <c r="A52" s="4"/>
      <c r="B52" s="21" t="s">
        <v>39</v>
      </c>
      <c r="C52" s="15" t="s">
        <v>40</v>
      </c>
      <c r="D52" s="16">
        <v>1750</v>
      </c>
      <c r="E52" s="16">
        <v>2630</v>
      </c>
      <c r="F52" s="16">
        <f>E52-D52</f>
        <v>880</v>
      </c>
      <c r="G52" s="16">
        <f>IF(D52=0,0,E52/D52)*100</f>
        <v>150.28571428571428</v>
      </c>
      <c r="H52" s="1">
        <v>0</v>
      </c>
      <c r="I52" s="1">
        <v>0</v>
      </c>
    </row>
    <row r="53" spans="1:7" ht="15.75" customHeight="1">
      <c r="A53" s="4"/>
      <c r="B53" s="27" t="s">
        <v>45</v>
      </c>
      <c r="C53" s="27"/>
      <c r="D53" s="16">
        <f>SUM(H50:H52)</f>
        <v>1900</v>
      </c>
      <c r="E53" s="16">
        <f>SUM(I50:I52)</f>
        <v>2735</v>
      </c>
      <c r="F53" s="16">
        <f>E53-D53</f>
        <v>835</v>
      </c>
      <c r="G53" s="16">
        <f>IF(D53=0,0,E53/D53)*100</f>
        <v>143.94736842105263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56</v>
      </c>
      <c r="C55" s="27"/>
      <c r="D55" s="16">
        <f>SUM(D53)</f>
        <v>1900</v>
      </c>
      <c r="E55" s="16">
        <f>SUM(E53)</f>
        <v>2735</v>
      </c>
      <c r="F55" s="16">
        <f>E55-D55</f>
        <v>835</v>
      </c>
      <c r="G55" s="16">
        <f>IF(D55=0,0,E55/D55)*100</f>
        <v>143.94736842105263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57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33</v>
      </c>
      <c r="C59" s="15" t="s">
        <v>34</v>
      </c>
      <c r="D59" s="16">
        <v>11000</v>
      </c>
      <c r="E59" s="16">
        <v>8092</v>
      </c>
      <c r="F59" s="16">
        <f>E59-D59</f>
        <v>-2908</v>
      </c>
      <c r="G59" s="16">
        <f>IF(D59=0,0,E59/D59)*100</f>
        <v>73.56363636363636</v>
      </c>
      <c r="H59" s="1">
        <v>11000</v>
      </c>
      <c r="I59" s="1">
        <v>8092</v>
      </c>
    </row>
    <row r="60" spans="1:9" ht="16.5" customHeight="1">
      <c r="A60" s="4"/>
      <c r="B60" s="21" t="s">
        <v>35</v>
      </c>
      <c r="C60" s="15" t="s">
        <v>36</v>
      </c>
      <c r="D60" s="16">
        <v>1000</v>
      </c>
      <c r="E60" s="16">
        <v>0</v>
      </c>
      <c r="F60" s="16">
        <f>E60-D60</f>
        <v>-1000</v>
      </c>
      <c r="G60" s="16">
        <f>IF(D60=0,0,E60/D60)*100</f>
        <v>0</v>
      </c>
      <c r="H60" s="1">
        <v>0</v>
      </c>
      <c r="I60" s="1">
        <v>0</v>
      </c>
    </row>
    <row r="61" spans="1:9" ht="16.5" customHeight="1">
      <c r="A61" s="4"/>
      <c r="B61" s="21" t="s">
        <v>39</v>
      </c>
      <c r="C61" s="15" t="s">
        <v>40</v>
      </c>
      <c r="D61" s="16">
        <v>10000</v>
      </c>
      <c r="E61" s="16">
        <v>8092</v>
      </c>
      <c r="F61" s="16">
        <f>E61-D61</f>
        <v>-1908</v>
      </c>
      <c r="G61" s="16">
        <f>IF(D61=0,0,E61/D61)*100</f>
        <v>80.92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SUM(H59:H61)</f>
        <v>11000</v>
      </c>
      <c r="E62" s="16">
        <f>SUM(I59:I61)</f>
        <v>8092</v>
      </c>
      <c r="F62" s="16">
        <f>E62-D62</f>
        <v>-2908</v>
      </c>
      <c r="G62" s="16">
        <f>IF(D62=0,0,E62/D62)*100</f>
        <v>73.56363636363636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58</v>
      </c>
      <c r="C64" s="27"/>
      <c r="D64" s="16">
        <f>SUM(D62)</f>
        <v>11000</v>
      </c>
      <c r="E64" s="16">
        <f>SUM(E62)</f>
        <v>8092</v>
      </c>
      <c r="F64" s="16">
        <f>E64-D64</f>
        <v>-2908</v>
      </c>
      <c r="G64" s="16">
        <f>IF(D64=0,0,E64/D64)*100</f>
        <v>73.56363636363636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59</v>
      </c>
      <c r="C66" s="27"/>
      <c r="D66" s="16">
        <f>SUM(D55,D64)</f>
        <v>12900</v>
      </c>
      <c r="E66" s="16">
        <f>SUM(E55,E64)</f>
        <v>10827</v>
      </c>
      <c r="F66" s="16">
        <f>E66-D66</f>
        <v>-2073</v>
      </c>
      <c r="G66" s="16">
        <f>IF(D66=0,0,E66/D66)*100</f>
        <v>83.93023255813954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60</v>
      </c>
      <c r="C68" s="27"/>
      <c r="D68" s="16">
        <f>SUM(D45,D66)</f>
        <v>16900</v>
      </c>
      <c r="E68" s="16">
        <f>SUM(E45,E66)</f>
        <v>13618</v>
      </c>
      <c r="F68" s="16">
        <f>E68-D68</f>
        <v>-3282</v>
      </c>
      <c r="G68" s="16">
        <f>IF(D68=0,0,E68/D68)*100</f>
        <v>80.57988165680473</v>
      </c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24" t="s">
        <v>61</v>
      </c>
      <c r="C71" s="24"/>
      <c r="D71" s="24"/>
      <c r="E71" s="24"/>
      <c r="F71" s="24"/>
      <c r="G71" s="24"/>
    </row>
    <row r="72" spans="1:7" ht="16.5" customHeight="1">
      <c r="A72" s="4"/>
      <c r="B72" s="25" t="s">
        <v>62</v>
      </c>
      <c r="C72" s="25"/>
      <c r="D72" s="25"/>
      <c r="E72" s="25"/>
      <c r="F72" s="25"/>
      <c r="G72" s="25"/>
    </row>
    <row r="73" spans="1:7" ht="16.5" customHeight="1">
      <c r="A73" s="4"/>
      <c r="B73" s="26" t="s">
        <v>63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33</v>
      </c>
      <c r="C75" s="15" t="s">
        <v>34</v>
      </c>
      <c r="D75" s="16">
        <v>800</v>
      </c>
      <c r="E75" s="16">
        <v>800</v>
      </c>
      <c r="F75" s="16">
        <f>E75-D75</f>
        <v>0</v>
      </c>
      <c r="G75" s="16">
        <f>IF(D75=0,0,E75/D75)*100</f>
        <v>100</v>
      </c>
      <c r="H75" s="1">
        <v>800</v>
      </c>
      <c r="I75" s="1">
        <v>800</v>
      </c>
    </row>
    <row r="76" spans="1:9" ht="16.5" customHeight="1">
      <c r="A76" s="4"/>
      <c r="B76" s="21" t="s">
        <v>35</v>
      </c>
      <c r="C76" s="15" t="s">
        <v>36</v>
      </c>
      <c r="D76" s="16">
        <v>200</v>
      </c>
      <c r="E76" s="16">
        <v>140</v>
      </c>
      <c r="F76" s="16">
        <f>E76-D76</f>
        <v>-60</v>
      </c>
      <c r="G76" s="16">
        <f>IF(D76=0,0,E76/D76)*100</f>
        <v>70</v>
      </c>
      <c r="H76" s="1">
        <v>0</v>
      </c>
      <c r="I76" s="1">
        <v>0</v>
      </c>
    </row>
    <row r="77" spans="1:9" ht="16.5" customHeight="1">
      <c r="A77" s="4"/>
      <c r="B77" s="21" t="s">
        <v>39</v>
      </c>
      <c r="C77" s="15" t="s">
        <v>40</v>
      </c>
      <c r="D77" s="16">
        <v>600</v>
      </c>
      <c r="E77" s="16">
        <v>660</v>
      </c>
      <c r="F77" s="16">
        <f>E77-D77</f>
        <v>60</v>
      </c>
      <c r="G77" s="16">
        <f>IF(D77=0,0,E77/D77)*100</f>
        <v>110.00000000000001</v>
      </c>
      <c r="H77" s="1">
        <v>0</v>
      </c>
      <c r="I77" s="1">
        <v>0</v>
      </c>
    </row>
    <row r="78" spans="1:7" ht="15.75" customHeight="1">
      <c r="A78" s="4"/>
      <c r="B78" s="27" t="s">
        <v>45</v>
      </c>
      <c r="C78" s="27"/>
      <c r="D78" s="16">
        <f>SUM(H75:H77)</f>
        <v>800</v>
      </c>
      <c r="E78" s="16">
        <f>SUM(I75:I77)</f>
        <v>800</v>
      </c>
      <c r="F78" s="16">
        <f>E78-D78</f>
        <v>0</v>
      </c>
      <c r="G78" s="16">
        <f>IF(D78=0,0,E78/D78)*100</f>
        <v>100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64</v>
      </c>
      <c r="C80" s="27"/>
      <c r="D80" s="16">
        <f>SUM(D78)</f>
        <v>800</v>
      </c>
      <c r="E80" s="16">
        <f>SUM(E78)</f>
        <v>800</v>
      </c>
      <c r="F80" s="16">
        <f>E80-D80</f>
        <v>0</v>
      </c>
      <c r="G80" s="16">
        <f>IF(D80=0,0,E80/D80)*100</f>
        <v>100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65</v>
      </c>
      <c r="C82" s="27"/>
      <c r="D82" s="16">
        <f>SUM(D80)</f>
        <v>800</v>
      </c>
      <c r="E82" s="16">
        <f>SUM(E80)</f>
        <v>800</v>
      </c>
      <c r="F82" s="16">
        <f>E82-D82</f>
        <v>0</v>
      </c>
      <c r="G82" s="16">
        <f>IF(D82=0,0,E82/D82)*100</f>
        <v>100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66</v>
      </c>
      <c r="C84" s="27"/>
      <c r="D84" s="16">
        <f>SUM(D82)</f>
        <v>800</v>
      </c>
      <c r="E84" s="16">
        <f>SUM(E82)</f>
        <v>800</v>
      </c>
      <c r="F84" s="16">
        <f>E84-D84</f>
        <v>0</v>
      </c>
      <c r="G84" s="16">
        <f>IF(D84=0,0,E84/D84)*100</f>
        <v>100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8"/>
      <c r="C88" s="13" t="s">
        <v>10</v>
      </c>
      <c r="D88" s="16">
        <f>SUM(D32,D68,D84)</f>
        <v>54558</v>
      </c>
      <c r="E88" s="16">
        <f>SUM(E32,E68,E84)</f>
        <v>43067</v>
      </c>
      <c r="F88" s="16">
        <f>E88-D88</f>
        <v>-11491</v>
      </c>
      <c r="G88" s="16">
        <f>IF(D88=0,0,E88/D88)*100</f>
        <v>78.93801092415411</v>
      </c>
    </row>
  </sheetData>
  <sheetProtection selectLockedCells="1" selectUnlockedCells="1"/>
  <mergeCells count="31">
    <mergeCell ref="B84:C84"/>
    <mergeCell ref="B71:G71"/>
    <mergeCell ref="B72:G72"/>
    <mergeCell ref="B73:G73"/>
    <mergeCell ref="B78:C78"/>
    <mergeCell ref="B80:C80"/>
    <mergeCell ref="B82:C82"/>
    <mergeCell ref="B55:C55"/>
    <mergeCell ref="B57:G57"/>
    <mergeCell ref="B62:C62"/>
    <mergeCell ref="B64:C64"/>
    <mergeCell ref="B66:C66"/>
    <mergeCell ref="B68:C68"/>
    <mergeCell ref="B41:C41"/>
    <mergeCell ref="B43:C43"/>
    <mergeCell ref="B45:C45"/>
    <mergeCell ref="B47:G47"/>
    <mergeCell ref="B48:G48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2023-10-31T11:22:14Z</dcterms:modified>
  <cp:category/>
  <cp:version/>
  <cp:contentType/>
  <cp:contentStatus/>
</cp:coreProperties>
</file>