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<sst xmlns="http://schemas.openxmlformats.org/spreadsheetml/2006/main" count="123" uniqueCount="75">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</sst>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zoomScalePageLayoutView="0" workbookViewId="0" topLeftCell="A1">
      <pane ySplit="6" topLeftCell="A2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34260</v>
      </c>
      <c r="E12" s="16">
        <v>29829</v>
      </c>
      <c r="F12" s="16">
        <f aca="true" t="shared" si="0" ref="F12:F26">E12-D12</f>
        <v>-4431</v>
      </c>
      <c r="G12" s="16">
        <f aca="true" t="shared" si="1" ref="G12:G26">IF(D12=0,0,E12/D12)*100</f>
        <v>87.06654991243433</v>
      </c>
      <c r="H12" s="1">
        <v>34260</v>
      </c>
      <c r="I12" s="1">
        <v>29829</v>
      </c>
    </row>
    <row r="13" spans="1:9" ht="16.5" customHeight="1">
      <c r="A13" s="4"/>
      <c r="B13" s="21" t="s">
        <v>19</v>
      </c>
      <c r="C13" s="15" t="s">
        <v>20</v>
      </c>
      <c r="D13" s="16">
        <v>34260</v>
      </c>
      <c r="E13" s="16">
        <v>29829</v>
      </c>
      <c r="F13" s="16">
        <f t="shared" si="0"/>
        <v>-4431</v>
      </c>
      <c r="G13" s="16">
        <f t="shared" si="1"/>
        <v>87.06654991243433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702</v>
      </c>
      <c r="F14" s="16">
        <f t="shared" si="0"/>
        <v>-8</v>
      </c>
      <c r="G14" s="16">
        <f t="shared" si="1"/>
        <v>98.87323943661971</v>
      </c>
      <c r="H14" s="1">
        <v>710</v>
      </c>
      <c r="I14" s="1">
        <v>702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702</v>
      </c>
      <c r="F15" s="16">
        <f t="shared" si="0"/>
        <v>-8</v>
      </c>
      <c r="G15" s="16">
        <f t="shared" si="1"/>
        <v>98.87323943661971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6584</v>
      </c>
      <c r="E16" s="16">
        <v>5813</v>
      </c>
      <c r="F16" s="16">
        <f t="shared" si="0"/>
        <v>-771</v>
      </c>
      <c r="G16" s="16">
        <f t="shared" si="1"/>
        <v>88.28979343863914</v>
      </c>
      <c r="H16" s="1">
        <v>6584</v>
      </c>
      <c r="I16" s="1">
        <v>5813</v>
      </c>
    </row>
    <row r="17" spans="1:9" ht="16.5" customHeight="1">
      <c r="A17" s="4"/>
      <c r="B17" s="21" t="s">
        <v>27</v>
      </c>
      <c r="C17" s="15" t="s">
        <v>28</v>
      </c>
      <c r="D17" s="16">
        <v>3981</v>
      </c>
      <c r="E17" s="16">
        <v>3728</v>
      </c>
      <c r="F17" s="16">
        <f t="shared" si="0"/>
        <v>-253</v>
      </c>
      <c r="G17" s="16">
        <f t="shared" si="1"/>
        <v>93.64481286109017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1644</v>
      </c>
      <c r="E18" s="16">
        <v>1452</v>
      </c>
      <c r="F18" s="16">
        <f t="shared" si="0"/>
        <v>-192</v>
      </c>
      <c r="G18" s="16">
        <f t="shared" si="1"/>
        <v>88.32116788321169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959</v>
      </c>
      <c r="E19" s="16">
        <v>633</v>
      </c>
      <c r="F19" s="16">
        <f t="shared" si="0"/>
        <v>-326</v>
      </c>
      <c r="G19" s="16">
        <f t="shared" si="1"/>
        <v>66.00625651720541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7409</v>
      </c>
      <c r="E20" s="16">
        <v>2847</v>
      </c>
      <c r="F20" s="16">
        <f t="shared" si="0"/>
        <v>-4562</v>
      </c>
      <c r="G20" s="16">
        <f t="shared" si="1"/>
        <v>38.42623835875287</v>
      </c>
      <c r="H20" s="1">
        <v>7409</v>
      </c>
      <c r="I20" s="1">
        <v>2847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0</v>
      </c>
      <c r="F21" s="16">
        <f t="shared" si="0"/>
        <v>-2000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1819</v>
      </c>
      <c r="F22" s="16">
        <f t="shared" si="0"/>
        <v>-181</v>
      </c>
      <c r="G22" s="16">
        <f t="shared" si="1"/>
        <v>90.95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868</v>
      </c>
      <c r="F23" s="16">
        <f t="shared" si="0"/>
        <v>-1132</v>
      </c>
      <c r="G23" s="16">
        <f t="shared" si="1"/>
        <v>43.4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409</v>
      </c>
      <c r="E24" s="16">
        <v>160</v>
      </c>
      <c r="F24" s="16">
        <f t="shared" si="0"/>
        <v>-249</v>
      </c>
      <c r="G24" s="16">
        <f t="shared" si="1"/>
        <v>39.119804400978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0</v>
      </c>
      <c r="F25" s="16">
        <f t="shared" si="0"/>
        <v>-1000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48963</v>
      </c>
      <c r="E26" s="16">
        <f>SUM(I12:I25)</f>
        <v>39191</v>
      </c>
      <c r="F26" s="16">
        <f t="shared" si="0"/>
        <v>-9772</v>
      </c>
      <c r="G26" s="16">
        <f t="shared" si="1"/>
        <v>80.04207258542164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48963</v>
      </c>
      <c r="E28" s="16">
        <f>SUM(E26)</f>
        <v>39191</v>
      </c>
      <c r="F28" s="16">
        <f>E28-D28</f>
        <v>-9772</v>
      </c>
      <c r="G28" s="16">
        <f>IF(D28=0,0,E28/D28)*100</f>
        <v>80.04207258542164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48963</v>
      </c>
      <c r="E30" s="16">
        <f>SUM(E28)</f>
        <v>39191</v>
      </c>
      <c r="F30" s="16">
        <f>E30-D30</f>
        <v>-9772</v>
      </c>
      <c r="G30" s="16">
        <f>IF(D30=0,0,E30/D30)*100</f>
        <v>80.04207258542164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48963</v>
      </c>
      <c r="E32" s="16">
        <f>SUM(E30)</f>
        <v>39191</v>
      </c>
      <c r="F32" s="16">
        <f>E32-D32</f>
        <v>-9772</v>
      </c>
      <c r="G32" s="16">
        <f>IF(D32=0,0,E32/D32)*100</f>
        <v>80.04207258542164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12000</v>
      </c>
      <c r="E54" s="16">
        <v>15320</v>
      </c>
      <c r="F54" s="16">
        <f>E54-D54</f>
        <v>3320</v>
      </c>
      <c r="G54" s="16">
        <f>IF(D54=0,0,E54/D54)*100</f>
        <v>127.66666666666666</v>
      </c>
      <c r="H54" s="1">
        <v>12000</v>
      </c>
      <c r="I54" s="1">
        <v>15320</v>
      </c>
    </row>
    <row r="55" spans="1:9" ht="16.5" customHeight="1">
      <c r="A55" s="4"/>
      <c r="B55" s="21" t="s">
        <v>37</v>
      </c>
      <c r="C55" s="15" t="s">
        <v>38</v>
      </c>
      <c r="D55" s="16">
        <v>12000</v>
      </c>
      <c r="E55" s="16">
        <v>15320</v>
      </c>
      <c r="F55" s="16">
        <f>E55-D55</f>
        <v>3320</v>
      </c>
      <c r="G55" s="16">
        <f>IF(D55=0,0,E55/D55)*100</f>
        <v>127.66666666666666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12000</v>
      </c>
      <c r="E56" s="16">
        <f>SUM(I54:I55)</f>
        <v>15320</v>
      </c>
      <c r="F56" s="16">
        <f>E56-D56</f>
        <v>3320</v>
      </c>
      <c r="G56" s="16">
        <f>IF(D56=0,0,E56/D56)*100</f>
        <v>127.66666666666666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12000</v>
      </c>
      <c r="E58" s="16">
        <f>SUM(E56)</f>
        <v>15320</v>
      </c>
      <c r="F58" s="16">
        <f>E58-D58</f>
        <v>3320</v>
      </c>
      <c r="G58" s="16">
        <f>IF(D58=0,0,E58/D58)*100</f>
        <v>127.66666666666666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12000</v>
      </c>
      <c r="E60" s="16">
        <f>SUM(E58)</f>
        <v>15320</v>
      </c>
      <c r="F60" s="16">
        <f>E60-D60</f>
        <v>3320</v>
      </c>
      <c r="G60" s="16">
        <f>IF(D60=0,0,E60/D60)*100</f>
        <v>127.66666666666666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0</v>
      </c>
      <c r="E65" s="16">
        <v>4233</v>
      </c>
      <c r="F65" s="16">
        <f aca="true" t="shared" si="2" ref="F65:F75">E65-D65</f>
        <v>4233</v>
      </c>
      <c r="G65" s="16">
        <f aca="true" t="shared" si="3" ref="G65:G75">IF(D65=0,0,E65/D65)*100</f>
        <v>0</v>
      </c>
      <c r="H65" s="1">
        <v>0</v>
      </c>
      <c r="I65" s="1">
        <v>4233</v>
      </c>
    </row>
    <row r="66" spans="1:9" ht="16.5" customHeight="1">
      <c r="A66" s="4"/>
      <c r="B66" s="21" t="s">
        <v>62</v>
      </c>
      <c r="C66" s="15" t="s">
        <v>63</v>
      </c>
      <c r="D66" s="16">
        <v>0</v>
      </c>
      <c r="E66" s="16">
        <v>4233</v>
      </c>
      <c r="F66" s="16">
        <f t="shared" si="2"/>
        <v>4233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25</v>
      </c>
      <c r="C67" s="15" t="s">
        <v>26</v>
      </c>
      <c r="D67" s="16">
        <v>0</v>
      </c>
      <c r="E67" s="16">
        <v>0</v>
      </c>
      <c r="F67" s="16">
        <f t="shared" si="2"/>
        <v>0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27</v>
      </c>
      <c r="C68" s="15" t="s">
        <v>28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29</v>
      </c>
      <c r="C69" s="15" t="s">
        <v>30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31</v>
      </c>
      <c r="C70" s="15" t="s">
        <v>32</v>
      </c>
      <c r="D70" s="16">
        <v>0</v>
      </c>
      <c r="E70" s="16">
        <v>0</v>
      </c>
      <c r="F70" s="16">
        <f t="shared" si="2"/>
        <v>0</v>
      </c>
      <c r="G70" s="16">
        <f t="shared" si="3"/>
        <v>0</v>
      </c>
      <c r="H70" s="1">
        <v>0</v>
      </c>
      <c r="I70" s="1">
        <v>0</v>
      </c>
    </row>
    <row r="71" spans="1:9" ht="16.5" customHeight="1">
      <c r="A71" s="4"/>
      <c r="B71" s="21" t="s">
        <v>33</v>
      </c>
      <c r="C71" s="15" t="s">
        <v>34</v>
      </c>
      <c r="D71" s="16">
        <v>2998</v>
      </c>
      <c r="E71" s="16">
        <v>195</v>
      </c>
      <c r="F71" s="16">
        <f t="shared" si="2"/>
        <v>-2803</v>
      </c>
      <c r="G71" s="16">
        <f t="shared" si="3"/>
        <v>6.504336224149434</v>
      </c>
      <c r="H71" s="1">
        <v>2998</v>
      </c>
      <c r="I71" s="1">
        <v>195</v>
      </c>
    </row>
    <row r="72" spans="1:9" ht="16.5" customHeight="1">
      <c r="A72" s="4"/>
      <c r="B72" s="21" t="s">
        <v>35</v>
      </c>
      <c r="C72" s="15" t="s">
        <v>36</v>
      </c>
      <c r="D72" s="16">
        <v>0</v>
      </c>
      <c r="E72" s="16">
        <v>195</v>
      </c>
      <c r="F72" s="16">
        <f t="shared" si="2"/>
        <v>195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37</v>
      </c>
      <c r="C73" s="15" t="s">
        <v>38</v>
      </c>
      <c r="D73" s="16">
        <v>0</v>
      </c>
      <c r="E73" s="16">
        <v>0</v>
      </c>
      <c r="F73" s="16">
        <f t="shared" si="2"/>
        <v>0</v>
      </c>
      <c r="G73" s="16">
        <f t="shared" si="3"/>
        <v>0</v>
      </c>
      <c r="H73" s="1">
        <v>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2998</v>
      </c>
      <c r="E74" s="16">
        <v>0</v>
      </c>
      <c r="F74" s="16">
        <f t="shared" si="2"/>
        <v>-2998</v>
      </c>
      <c r="G74" s="16">
        <f t="shared" si="3"/>
        <v>0</v>
      </c>
      <c r="H74" s="1">
        <v>0</v>
      </c>
      <c r="I74" s="1">
        <v>0</v>
      </c>
    </row>
    <row r="75" spans="1:7" ht="15.75" customHeight="1">
      <c r="A75" s="4"/>
      <c r="B75" s="27" t="s">
        <v>45</v>
      </c>
      <c r="C75" s="27"/>
      <c r="D75" s="16">
        <f>SUM(H65:H74)</f>
        <v>2998</v>
      </c>
      <c r="E75" s="16">
        <f>SUM(I65:I74)</f>
        <v>4428</v>
      </c>
      <c r="F75" s="16">
        <f t="shared" si="2"/>
        <v>1430</v>
      </c>
      <c r="G75" s="16">
        <f t="shared" si="3"/>
        <v>147.6984656437625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SUM(D75)</f>
        <v>2998</v>
      </c>
      <c r="E77" s="16">
        <f>SUM(E75)</f>
        <v>4428</v>
      </c>
      <c r="F77" s="16">
        <f>E77-D77</f>
        <v>1430</v>
      </c>
      <c r="G77" s="16">
        <f>IF(D77=0,0,E77/D77)*100</f>
        <v>147.6984656437625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36000</v>
      </c>
      <c r="E81" s="16">
        <v>48237</v>
      </c>
      <c r="F81" s="16">
        <f>E81-D81</f>
        <v>12237</v>
      </c>
      <c r="G81" s="16">
        <f>IF(D81=0,0,E81/D81)*100</f>
        <v>133.99166666666667</v>
      </c>
      <c r="H81" s="1">
        <v>36000</v>
      </c>
      <c r="I81" s="1">
        <v>48237</v>
      </c>
    </row>
    <row r="82" spans="1:9" ht="16.5" customHeight="1">
      <c r="A82" s="4"/>
      <c r="B82" s="21" t="s">
        <v>35</v>
      </c>
      <c r="C82" s="15" t="s">
        <v>36</v>
      </c>
      <c r="D82" s="16">
        <v>6000</v>
      </c>
      <c r="E82" s="16">
        <v>0</v>
      </c>
      <c r="F82" s="16">
        <f>E82-D82</f>
        <v>-6000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30000</v>
      </c>
      <c r="E83" s="16">
        <v>48237</v>
      </c>
      <c r="F83" s="16">
        <f>E83-D83</f>
        <v>18237</v>
      </c>
      <c r="G83" s="16">
        <f>IF(D83=0,0,E83/D83)*100</f>
        <v>160.79000000000002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SUM(H81:H83)</f>
        <v>36000</v>
      </c>
      <c r="E84" s="16">
        <f>SUM(I81:I83)</f>
        <v>48237</v>
      </c>
      <c r="F84" s="16">
        <f>E84-D84</f>
        <v>12237</v>
      </c>
      <c r="G84" s="16">
        <f>IF(D84=0,0,E84/D84)*100</f>
        <v>133.99166666666667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36000</v>
      </c>
      <c r="E86" s="16">
        <f>SUM(E84)</f>
        <v>48237</v>
      </c>
      <c r="F86" s="16">
        <f>E86-D86</f>
        <v>12237</v>
      </c>
      <c r="G86" s="16">
        <f>IF(D86=0,0,E86/D86)*100</f>
        <v>133.99166666666667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SUM(D77,D86)</f>
        <v>38998</v>
      </c>
      <c r="E88" s="16">
        <f>SUM(E77,E86)</f>
        <v>52665</v>
      </c>
      <c r="F88" s="16">
        <f>E88-D88</f>
        <v>13667</v>
      </c>
      <c r="G88" s="16">
        <f>IF(D88=0,0,E88/D88)*100</f>
        <v>135.04538694292015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SUM(D60,D88)</f>
        <v>50998</v>
      </c>
      <c r="E90" s="16">
        <f>SUM(E60,E88)</f>
        <v>67985</v>
      </c>
      <c r="F90" s="16">
        <f>E90-D90</f>
        <v>16987</v>
      </c>
      <c r="G90" s="16">
        <f>IF(D90=0,0,E90/D90)*100</f>
        <v>133.309149378407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24" t="s">
        <v>69</v>
      </c>
      <c r="C93" s="24"/>
      <c r="D93" s="24"/>
      <c r="E93" s="24"/>
      <c r="F93" s="24"/>
      <c r="G93" s="24"/>
    </row>
    <row r="94" spans="1:7" ht="16.5" customHeight="1">
      <c r="A94" s="4"/>
      <c r="B94" s="25" t="s">
        <v>70</v>
      </c>
      <c r="C94" s="25"/>
      <c r="D94" s="25"/>
      <c r="E94" s="25"/>
      <c r="F94" s="25"/>
      <c r="G94" s="25"/>
    </row>
    <row r="95" spans="1:7" ht="16.5" customHeight="1">
      <c r="A95" s="4"/>
      <c r="B95" s="26" t="s">
        <v>71</v>
      </c>
      <c r="C95" s="26"/>
      <c r="D95" s="26"/>
      <c r="E95" s="26"/>
      <c r="F95" s="26"/>
      <c r="G95" s="26"/>
    </row>
    <row r="96" spans="1:7" ht="16.5" customHeight="1">
      <c r="A96" s="4"/>
      <c r="B96" s="20" t="s">
        <v>16</v>
      </c>
      <c r="C96" s="19"/>
      <c r="D96" s="19"/>
      <c r="E96" s="19"/>
      <c r="F96" s="19"/>
      <c r="G96" s="19"/>
    </row>
    <row r="97" spans="1:9" ht="16.5" customHeight="1">
      <c r="A97" s="4"/>
      <c r="B97" s="21" t="s">
        <v>33</v>
      </c>
      <c r="C97" s="15" t="s">
        <v>34</v>
      </c>
      <c r="D97" s="16">
        <v>1200</v>
      </c>
      <c r="E97" s="16">
        <v>0</v>
      </c>
      <c r="F97" s="16">
        <f>E97-D97</f>
        <v>-1200</v>
      </c>
      <c r="G97" s="16">
        <f>IF(D97=0,0,E97/D97)*100</f>
        <v>0</v>
      </c>
      <c r="H97" s="1">
        <v>1200</v>
      </c>
      <c r="I97" s="1">
        <v>0</v>
      </c>
    </row>
    <row r="98" spans="1:9" ht="16.5" customHeight="1">
      <c r="A98" s="4"/>
      <c r="B98" s="21" t="s">
        <v>35</v>
      </c>
      <c r="C98" s="15" t="s">
        <v>36</v>
      </c>
      <c r="D98" s="16">
        <v>200</v>
      </c>
      <c r="E98" s="16">
        <v>0</v>
      </c>
      <c r="F98" s="16">
        <f>E98-D98</f>
        <v>-200</v>
      </c>
      <c r="G98" s="16">
        <f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39</v>
      </c>
      <c r="C99" s="15" t="s">
        <v>40</v>
      </c>
      <c r="D99" s="16">
        <v>1000</v>
      </c>
      <c r="E99" s="16">
        <v>0</v>
      </c>
      <c r="F99" s="16">
        <f>E99-D99</f>
        <v>-1000</v>
      </c>
      <c r="G99" s="16">
        <f>IF(D99=0,0,E99/D99)*100</f>
        <v>0</v>
      </c>
      <c r="H99" s="1">
        <v>0</v>
      </c>
      <c r="I99" s="1">
        <v>0</v>
      </c>
    </row>
    <row r="100" spans="1:7" ht="15.75" customHeight="1">
      <c r="A100" s="4"/>
      <c r="B100" s="27" t="s">
        <v>45</v>
      </c>
      <c r="C100" s="27"/>
      <c r="D100" s="16">
        <f>SUM(H97:H99)</f>
        <v>1200</v>
      </c>
      <c r="E100" s="16">
        <f>SUM(I97:I99)</f>
        <v>0</v>
      </c>
      <c r="F100" s="16">
        <f>E100-D100</f>
        <v>-1200</v>
      </c>
      <c r="G100" s="16">
        <f>IF(D100=0,0,E100/D100)*100</f>
        <v>0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72</v>
      </c>
      <c r="C102" s="27"/>
      <c r="D102" s="16">
        <f>SUM(D100)</f>
        <v>1200</v>
      </c>
      <c r="E102" s="16">
        <f>SUM(E100)</f>
        <v>0</v>
      </c>
      <c r="F102" s="16">
        <f>E102-D102</f>
        <v>-1200</v>
      </c>
      <c r="G102" s="16">
        <f>IF(D102=0,0,E102/D102)*100</f>
        <v>0</v>
      </c>
    </row>
    <row r="103" spans="1:7" ht="15.75" customHeight="1">
      <c r="A103" s="4"/>
      <c r="B103" s="12"/>
      <c r="C103" s="13"/>
      <c r="D103" s="14"/>
      <c r="E103" s="14"/>
      <c r="F103" s="14"/>
      <c r="G103" s="14"/>
    </row>
    <row r="104" spans="1:7" ht="15.75" customHeight="1">
      <c r="A104" s="4"/>
      <c r="B104" s="27" t="s">
        <v>73</v>
      </c>
      <c r="C104" s="27"/>
      <c r="D104" s="16">
        <f>SUM(D102)</f>
        <v>1200</v>
      </c>
      <c r="E104" s="16">
        <f>SUM(E102)</f>
        <v>0</v>
      </c>
      <c r="F104" s="16">
        <f>E104-D104</f>
        <v>-1200</v>
      </c>
      <c r="G104" s="16">
        <f>IF(D104=0,0,E104/D104)*100</f>
        <v>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1200</v>
      </c>
      <c r="E106" s="16">
        <f>SUM(E104)</f>
        <v>0</v>
      </c>
      <c r="F106" s="16">
        <f>E106-D106</f>
        <v>-1200</v>
      </c>
      <c r="G106" s="16">
        <f>IF(D106=0,0,E106/D106)*100</f>
        <v>0</v>
      </c>
    </row>
    <row r="107" spans="1:7" ht="16.5" customHeight="1">
      <c r="A107" s="4"/>
      <c r="B107" s="12"/>
      <c r="C107" s="13"/>
      <c r="D107" s="14"/>
      <c r="E107" s="14"/>
      <c r="F107" s="14"/>
      <c r="G107" s="14"/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8"/>
      <c r="C110" s="13" t="s">
        <v>10</v>
      </c>
      <c r="D110" s="16">
        <f>SUM(D32,D47,D90,D106)</f>
        <v>101161</v>
      </c>
      <c r="E110" s="16">
        <f>SUM(E32,E47,E90,E106)</f>
        <v>107176</v>
      </c>
      <c r="F110" s="16">
        <f>E110-D110</f>
        <v>6015</v>
      </c>
      <c r="G110" s="16">
        <f>IF(D110=0,0,E110/D110)*100</f>
        <v>105.94596731942151</v>
      </c>
    </row>
  </sheetData>
  <sheetProtection selectLockedCells="1" selectUnlockedCells="1"/>
  <mergeCells count="38">
    <mergeCell ref="B104:C104"/>
    <mergeCell ref="B106:C106"/>
    <mergeCell ref="B90:C90"/>
    <mergeCell ref="B93:G93"/>
    <mergeCell ref="B94:G94"/>
    <mergeCell ref="B95:G95"/>
    <mergeCell ref="B100:C100"/>
    <mergeCell ref="B102:C102"/>
    <mergeCell ref="B75:C75"/>
    <mergeCell ref="B77:C77"/>
    <mergeCell ref="B79:G79"/>
    <mergeCell ref="B84:C84"/>
    <mergeCell ref="B86:C86"/>
    <mergeCell ref="B88:C88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2023-10-31T12:06:39Z</dcterms:modified>
  <cp:category/>
  <cp:version/>
  <cp:contentType/>
  <cp:contentStatus/>
</cp:coreProperties>
</file>