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<sst xmlns="http://schemas.openxmlformats.org/spreadsheetml/2006/main" count="115" uniqueCount="71">
  <si>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</si>
  <si>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</si>
  <si>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</si>
  <si>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</si>
  <si>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</si>
  <si>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</si>
  <si>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</si>
  <si>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</si>
  <si>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</si>
  <si>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</si>
  <si>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</si>
  <si>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Илия Блъсков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</si>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</sst>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showGridLines="0" tabSelected="1" zoomScalePageLayoutView="0" workbookViewId="0" topLeftCell="A1">
      <pane ySplit="6" topLeftCell="A8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9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Септември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41278</v>
      </c>
      <c r="E12" s="16">
        <v>31644</v>
      </c>
      <c r="F12" s="16">
        <f aca="true" t="shared" si="0" ref="F12:F27">E12-D12</f>
        <v>-9634</v>
      </c>
      <c r="G12" s="16">
        <f aca="true" t="shared" si="1" ref="G12:G27">IF(D12=0,0,E12/D12)*100</f>
        <v>76.66069092494791</v>
      </c>
      <c r="H12" s="1">
        <v>41278</v>
      </c>
      <c r="I12" s="1">
        <v>31644</v>
      </c>
    </row>
    <row r="13" spans="1:9" ht="16.5" customHeight="1">
      <c r="A13" s="4"/>
      <c r="B13" s="21" t="s">
        <v>19</v>
      </c>
      <c r="C13" s="15" t="s">
        <v>20</v>
      </c>
      <c r="D13" s="16">
        <v>41278</v>
      </c>
      <c r="E13" s="16">
        <v>31644</v>
      </c>
      <c r="F13" s="16">
        <f t="shared" si="0"/>
        <v>-9634</v>
      </c>
      <c r="G13" s="16">
        <f t="shared" si="1"/>
        <v>76.66069092494791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355</v>
      </c>
      <c r="E14" s="16">
        <v>1175</v>
      </c>
      <c r="F14" s="16">
        <f t="shared" si="0"/>
        <v>820</v>
      </c>
      <c r="G14" s="16">
        <f t="shared" si="1"/>
        <v>330.98591549295776</v>
      </c>
      <c r="H14" s="1">
        <v>355</v>
      </c>
      <c r="I14" s="1">
        <v>1175</v>
      </c>
    </row>
    <row r="15" spans="1:9" ht="16.5" customHeight="1">
      <c r="A15" s="4"/>
      <c r="B15" s="21" t="s">
        <v>23</v>
      </c>
      <c r="C15" s="15" t="s">
        <v>24</v>
      </c>
      <c r="D15" s="16">
        <v>355</v>
      </c>
      <c r="E15" s="16">
        <v>965</v>
      </c>
      <c r="F15" s="16">
        <f t="shared" si="0"/>
        <v>610</v>
      </c>
      <c r="G15" s="16">
        <f t="shared" si="1"/>
        <v>271.83098591549293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210</v>
      </c>
      <c r="F16" s="16">
        <f t="shared" si="0"/>
        <v>210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7895</v>
      </c>
      <c r="E17" s="16">
        <v>6277</v>
      </c>
      <c r="F17" s="16">
        <f t="shared" si="0"/>
        <v>-1618</v>
      </c>
      <c r="G17" s="16">
        <f t="shared" si="1"/>
        <v>79.5060164661178</v>
      </c>
      <c r="H17" s="1">
        <v>7895</v>
      </c>
      <c r="I17" s="1">
        <v>6277</v>
      </c>
    </row>
    <row r="18" spans="1:9" ht="16.5" customHeight="1">
      <c r="A18" s="4"/>
      <c r="B18" s="21" t="s">
        <v>29</v>
      </c>
      <c r="C18" s="15" t="s">
        <v>30</v>
      </c>
      <c r="D18" s="16">
        <v>5511</v>
      </c>
      <c r="E18" s="16">
        <v>4310</v>
      </c>
      <c r="F18" s="16">
        <f t="shared" si="0"/>
        <v>-1201</v>
      </c>
      <c r="G18" s="16">
        <f t="shared" si="1"/>
        <v>78.20722191979677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1982</v>
      </c>
      <c r="E19" s="16">
        <v>1591</v>
      </c>
      <c r="F19" s="16">
        <f t="shared" si="0"/>
        <v>-391</v>
      </c>
      <c r="G19" s="16">
        <f t="shared" si="1"/>
        <v>80.27245206861757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402</v>
      </c>
      <c r="E20" s="16">
        <v>376</v>
      </c>
      <c r="F20" s="16">
        <f t="shared" si="0"/>
        <v>-26</v>
      </c>
      <c r="G20" s="16">
        <f t="shared" si="1"/>
        <v>93.53233830845771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10825</v>
      </c>
      <c r="E21" s="16">
        <v>5477</v>
      </c>
      <c r="F21" s="16">
        <f t="shared" si="0"/>
        <v>-5348</v>
      </c>
      <c r="G21" s="16">
        <f t="shared" si="1"/>
        <v>50.595842956120094</v>
      </c>
      <c r="H21" s="1">
        <v>10825</v>
      </c>
      <c r="I21" s="1">
        <v>5477</v>
      </c>
    </row>
    <row r="22" spans="1:9" ht="16.5" customHeight="1">
      <c r="A22" s="4"/>
      <c r="B22" s="21" t="s">
        <v>37</v>
      </c>
      <c r="C22" s="15" t="s">
        <v>38</v>
      </c>
      <c r="D22" s="16">
        <v>530</v>
      </c>
      <c r="E22" s="16">
        <v>163</v>
      </c>
      <c r="F22" s="16">
        <f t="shared" si="0"/>
        <v>-367</v>
      </c>
      <c r="G22" s="16">
        <f t="shared" si="1"/>
        <v>30.754716981132074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2500</v>
      </c>
      <c r="E23" s="16">
        <v>692</v>
      </c>
      <c r="F23" s="16">
        <f t="shared" si="0"/>
        <v>-1808</v>
      </c>
      <c r="G23" s="16">
        <f t="shared" si="1"/>
        <v>27.68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1100</v>
      </c>
      <c r="E24" s="16">
        <v>1093</v>
      </c>
      <c r="F24" s="16">
        <f t="shared" si="0"/>
        <v>-7</v>
      </c>
      <c r="G24" s="16">
        <f t="shared" si="1"/>
        <v>99.36363636363636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6035</v>
      </c>
      <c r="E25" s="16">
        <v>3257</v>
      </c>
      <c r="F25" s="16">
        <f t="shared" si="0"/>
        <v>-2778</v>
      </c>
      <c r="G25" s="16">
        <f t="shared" si="1"/>
        <v>53.9685169842585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660</v>
      </c>
      <c r="E26" s="16">
        <v>272</v>
      </c>
      <c r="F26" s="16">
        <f t="shared" si="0"/>
        <v>-388</v>
      </c>
      <c r="G26" s="16">
        <f t="shared" si="1"/>
        <v>41.21212121212121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60353</v>
      </c>
      <c r="E27" s="16">
        <f>SUM(I12:I26)</f>
        <v>44573</v>
      </c>
      <c r="F27" s="16">
        <f t="shared" si="0"/>
        <v>-15780</v>
      </c>
      <c r="G27" s="16">
        <f t="shared" si="1"/>
        <v>73.8538266531904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60353</v>
      </c>
      <c r="E29" s="16">
        <f>SUM(E27)</f>
        <v>44573</v>
      </c>
      <c r="F29" s="16">
        <f>E29-D29</f>
        <v>-15780</v>
      </c>
      <c r="G29" s="16">
        <f>IF(D29=0,0,E29/D29)*100</f>
        <v>73.8538266531904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60353</v>
      </c>
      <c r="E31" s="16">
        <f>SUM(E29)</f>
        <v>44573</v>
      </c>
      <c r="F31" s="16">
        <f>E31-D31</f>
        <v>-15780</v>
      </c>
      <c r="G31" s="16">
        <f>IF(D31=0,0,E31/D31)*100</f>
        <v>73.8538266531904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60353</v>
      </c>
      <c r="E33" s="16">
        <f>SUM(E31)</f>
        <v>44573</v>
      </c>
      <c r="F33" s="16">
        <f>E33-D33</f>
        <v>-15780</v>
      </c>
      <c r="G33" s="16">
        <f>IF(D33=0,0,E33/D33)*100</f>
        <v>73.8538266531904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20" t="s">
        <v>16</v>
      </c>
      <c r="C39" s="19"/>
      <c r="D39" s="19"/>
      <c r="E39" s="19"/>
      <c r="F39" s="19"/>
      <c r="G39" s="19"/>
    </row>
    <row r="40" spans="1:9" ht="16.5" customHeight="1">
      <c r="A40" s="4"/>
      <c r="B40" s="21" t="s">
        <v>35</v>
      </c>
      <c r="C40" s="15" t="s">
        <v>36</v>
      </c>
      <c r="D40" s="16">
        <v>15113</v>
      </c>
      <c r="E40" s="16">
        <v>6819</v>
      </c>
      <c r="F40" s="16">
        <f>E40-D40</f>
        <v>-8294</v>
      </c>
      <c r="G40" s="16">
        <f>IF(D40=0,0,E40/D40)*100</f>
        <v>45.12009528220737</v>
      </c>
      <c r="H40" s="1">
        <v>15113</v>
      </c>
      <c r="I40" s="1">
        <v>6819</v>
      </c>
    </row>
    <row r="41" spans="1:9" ht="16.5" customHeight="1">
      <c r="A41" s="4"/>
      <c r="B41" s="21" t="s">
        <v>39</v>
      </c>
      <c r="C41" s="15" t="s">
        <v>40</v>
      </c>
      <c r="D41" s="16">
        <v>11000</v>
      </c>
      <c r="E41" s="16">
        <v>6819</v>
      </c>
      <c r="F41" s="16">
        <f>E41-D41</f>
        <v>-4181</v>
      </c>
      <c r="G41" s="16">
        <f>IF(D41=0,0,E41/D41)*100</f>
        <v>61.990909090909085</v>
      </c>
      <c r="H41" s="1">
        <v>0</v>
      </c>
      <c r="I41" s="1">
        <v>0</v>
      </c>
    </row>
    <row r="42" spans="1:9" ht="16.5" customHeight="1">
      <c r="A42" s="4"/>
      <c r="B42" s="21" t="s">
        <v>43</v>
      </c>
      <c r="C42" s="15" t="s">
        <v>44</v>
      </c>
      <c r="D42" s="16">
        <v>4113</v>
      </c>
      <c r="E42" s="16">
        <v>0</v>
      </c>
      <c r="F42" s="16">
        <f>E42-D42</f>
        <v>-4113</v>
      </c>
      <c r="G42" s="16">
        <f>IF(D42=0,0,E42/D42)*100</f>
        <v>0</v>
      </c>
      <c r="H42" s="1">
        <v>0</v>
      </c>
      <c r="I42" s="1">
        <v>0</v>
      </c>
    </row>
    <row r="43" spans="1:7" ht="15.75" customHeight="1">
      <c r="A43" s="4"/>
      <c r="B43" s="27" t="s">
        <v>47</v>
      </c>
      <c r="C43" s="27"/>
      <c r="D43" s="16">
        <f>SUM(H40:H42)</f>
        <v>15113</v>
      </c>
      <c r="E43" s="16">
        <f>SUM(I40:I42)</f>
        <v>6819</v>
      </c>
      <c r="F43" s="16">
        <f>E43-D43</f>
        <v>-8294</v>
      </c>
      <c r="G43" s="16">
        <f>IF(D43=0,0,E43/D43)*100</f>
        <v>45.12009528220737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54</v>
      </c>
      <c r="C45" s="27"/>
      <c r="D45" s="16">
        <f>SUM(D43)</f>
        <v>15113</v>
      </c>
      <c r="E45" s="16">
        <f>SUM(E43)</f>
        <v>6819</v>
      </c>
      <c r="F45" s="16">
        <f>E45-D45</f>
        <v>-8294</v>
      </c>
      <c r="G45" s="16">
        <f>IF(D45=0,0,E45/D45)*100</f>
        <v>45.12009528220737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5.75" customHeight="1">
      <c r="A47" s="4"/>
      <c r="B47" s="27" t="s">
        <v>55</v>
      </c>
      <c r="C47" s="27"/>
      <c r="D47" s="16">
        <f>SUM(D45)</f>
        <v>15113</v>
      </c>
      <c r="E47" s="16">
        <f>SUM(E45)</f>
        <v>6819</v>
      </c>
      <c r="F47" s="16">
        <f>E47-D47</f>
        <v>-8294</v>
      </c>
      <c r="G47" s="16">
        <f>IF(D47=0,0,E47/D47)*100</f>
        <v>45.12009528220737</v>
      </c>
    </row>
    <row r="48" spans="1:7" ht="15.75" customHeight="1">
      <c r="A48" s="4"/>
      <c r="B48" s="12"/>
      <c r="C48" s="13"/>
      <c r="D48" s="14"/>
      <c r="E48" s="14"/>
      <c r="F48" s="14"/>
      <c r="G48" s="14"/>
    </row>
    <row r="49" spans="1:7" ht="16.5" customHeight="1">
      <c r="A49" s="4"/>
      <c r="B49" s="25" t="s">
        <v>56</v>
      </c>
      <c r="C49" s="25"/>
      <c r="D49" s="25"/>
      <c r="E49" s="25"/>
      <c r="F49" s="25"/>
      <c r="G49" s="25"/>
    </row>
    <row r="50" spans="1:7" ht="16.5" customHeight="1">
      <c r="A50" s="4"/>
      <c r="B50" s="26" t="s">
        <v>57</v>
      </c>
      <c r="C50" s="26"/>
      <c r="D50" s="26"/>
      <c r="E50" s="26"/>
      <c r="F50" s="26"/>
      <c r="G50" s="26"/>
    </row>
    <row r="51" spans="1:7" ht="16.5" customHeight="1">
      <c r="A51" s="4"/>
      <c r="B51" s="20" t="s">
        <v>16</v>
      </c>
      <c r="C51" s="19"/>
      <c r="D51" s="19"/>
      <c r="E51" s="19"/>
      <c r="F51" s="19"/>
      <c r="G51" s="19"/>
    </row>
    <row r="52" spans="1:9" ht="16.5" customHeight="1">
      <c r="A52" s="4"/>
      <c r="B52" s="21" t="s">
        <v>21</v>
      </c>
      <c r="C52" s="15" t="s">
        <v>22</v>
      </c>
      <c r="D52" s="16">
        <v>1900</v>
      </c>
      <c r="E52" s="16">
        <v>2583</v>
      </c>
      <c r="F52" s="16">
        <f aca="true" t="shared" si="2" ref="F52:F62">E52-D52</f>
        <v>683</v>
      </c>
      <c r="G52" s="16">
        <f aca="true" t="shared" si="3" ref="G52:G62">IF(D52=0,0,E52/D52)*100</f>
        <v>135.94736842105263</v>
      </c>
      <c r="H52" s="1">
        <v>1900</v>
      </c>
      <c r="I52" s="1">
        <v>2583</v>
      </c>
    </row>
    <row r="53" spans="1:9" ht="16.5" customHeight="1">
      <c r="A53" s="4"/>
      <c r="B53" s="21" t="s">
        <v>58</v>
      </c>
      <c r="C53" s="15" t="s">
        <v>59</v>
      </c>
      <c r="D53" s="16">
        <v>1900</v>
      </c>
      <c r="E53" s="16">
        <v>2583</v>
      </c>
      <c r="F53" s="16">
        <f t="shared" si="2"/>
        <v>683</v>
      </c>
      <c r="G53" s="16">
        <f t="shared" si="3"/>
        <v>135.94736842105263</v>
      </c>
      <c r="H53" s="1">
        <v>0</v>
      </c>
      <c r="I53" s="1">
        <v>0</v>
      </c>
    </row>
    <row r="54" spans="1:9" ht="16.5" customHeight="1">
      <c r="A54" s="4"/>
      <c r="B54" s="21" t="s">
        <v>27</v>
      </c>
      <c r="C54" s="15" t="s">
        <v>28</v>
      </c>
      <c r="D54" s="16">
        <v>225</v>
      </c>
      <c r="E54" s="16">
        <v>306</v>
      </c>
      <c r="F54" s="16">
        <f t="shared" si="2"/>
        <v>81</v>
      </c>
      <c r="G54" s="16">
        <f t="shared" si="3"/>
        <v>136</v>
      </c>
      <c r="H54" s="1">
        <v>225</v>
      </c>
      <c r="I54" s="1">
        <v>306</v>
      </c>
    </row>
    <row r="55" spans="1:9" ht="16.5" customHeight="1">
      <c r="A55" s="4"/>
      <c r="B55" s="21" t="s">
        <v>29</v>
      </c>
      <c r="C55" s="15" t="s">
        <v>30</v>
      </c>
      <c r="D55" s="16">
        <v>117</v>
      </c>
      <c r="E55" s="16">
        <v>159</v>
      </c>
      <c r="F55" s="16">
        <f t="shared" si="2"/>
        <v>42</v>
      </c>
      <c r="G55" s="16">
        <f t="shared" si="3"/>
        <v>135.8974358974359</v>
      </c>
      <c r="H55" s="1">
        <v>0</v>
      </c>
      <c r="I55" s="1">
        <v>0</v>
      </c>
    </row>
    <row r="56" spans="1:9" ht="16.5" customHeight="1">
      <c r="A56" s="4"/>
      <c r="B56" s="21" t="s">
        <v>31</v>
      </c>
      <c r="C56" s="15" t="s">
        <v>32</v>
      </c>
      <c r="D56" s="16">
        <v>68</v>
      </c>
      <c r="E56" s="16">
        <v>93</v>
      </c>
      <c r="F56" s="16">
        <f t="shared" si="2"/>
        <v>25</v>
      </c>
      <c r="G56" s="16">
        <f t="shared" si="3"/>
        <v>136.76470588235296</v>
      </c>
      <c r="H56" s="1">
        <v>0</v>
      </c>
      <c r="I56" s="1">
        <v>0</v>
      </c>
    </row>
    <row r="57" spans="1:9" ht="16.5" customHeight="1">
      <c r="A57" s="4"/>
      <c r="B57" s="21" t="s">
        <v>33</v>
      </c>
      <c r="C57" s="15" t="s">
        <v>34</v>
      </c>
      <c r="D57" s="16">
        <v>40</v>
      </c>
      <c r="E57" s="16">
        <v>54</v>
      </c>
      <c r="F57" s="16">
        <f t="shared" si="2"/>
        <v>14</v>
      </c>
      <c r="G57" s="16">
        <f t="shared" si="3"/>
        <v>135</v>
      </c>
      <c r="H57" s="1">
        <v>0</v>
      </c>
      <c r="I57" s="1">
        <v>0</v>
      </c>
    </row>
    <row r="58" spans="1:9" ht="16.5" customHeight="1">
      <c r="A58" s="4"/>
      <c r="B58" s="21" t="s">
        <v>35</v>
      </c>
      <c r="C58" s="15" t="s">
        <v>36</v>
      </c>
      <c r="D58" s="16">
        <v>875</v>
      </c>
      <c r="E58" s="16">
        <v>414</v>
      </c>
      <c r="F58" s="16">
        <f t="shared" si="2"/>
        <v>-461</v>
      </c>
      <c r="G58" s="16">
        <f t="shared" si="3"/>
        <v>47.31428571428572</v>
      </c>
      <c r="H58" s="1">
        <v>875</v>
      </c>
      <c r="I58" s="1">
        <v>414</v>
      </c>
    </row>
    <row r="59" spans="1:9" ht="16.5" customHeight="1">
      <c r="A59" s="4"/>
      <c r="B59" s="21" t="s">
        <v>37</v>
      </c>
      <c r="C59" s="15" t="s">
        <v>38</v>
      </c>
      <c r="D59" s="16">
        <v>515</v>
      </c>
      <c r="E59" s="16">
        <v>328</v>
      </c>
      <c r="F59" s="16">
        <f t="shared" si="2"/>
        <v>-187</v>
      </c>
      <c r="G59" s="16">
        <f t="shared" si="3"/>
        <v>63.689320388349515</v>
      </c>
      <c r="H59" s="1">
        <v>0</v>
      </c>
      <c r="I59" s="1">
        <v>0</v>
      </c>
    </row>
    <row r="60" spans="1:9" ht="16.5" customHeight="1">
      <c r="A60" s="4"/>
      <c r="B60" s="21" t="s">
        <v>39</v>
      </c>
      <c r="C60" s="15" t="s">
        <v>40</v>
      </c>
      <c r="D60" s="16">
        <v>330</v>
      </c>
      <c r="E60" s="16">
        <v>0</v>
      </c>
      <c r="F60" s="16">
        <f t="shared" si="2"/>
        <v>-330</v>
      </c>
      <c r="G60" s="16">
        <f t="shared" si="3"/>
        <v>0</v>
      </c>
      <c r="H60" s="1">
        <v>0</v>
      </c>
      <c r="I60" s="1">
        <v>0</v>
      </c>
    </row>
    <row r="61" spans="1:9" ht="16.5" customHeight="1">
      <c r="A61" s="4"/>
      <c r="B61" s="21" t="s">
        <v>41</v>
      </c>
      <c r="C61" s="15" t="s">
        <v>42</v>
      </c>
      <c r="D61" s="16">
        <v>30</v>
      </c>
      <c r="E61" s="16">
        <v>86</v>
      </c>
      <c r="F61" s="16">
        <f t="shared" si="2"/>
        <v>56</v>
      </c>
      <c r="G61" s="16">
        <f t="shared" si="3"/>
        <v>286.6666666666667</v>
      </c>
      <c r="H61" s="1">
        <v>0</v>
      </c>
      <c r="I61" s="1">
        <v>0</v>
      </c>
    </row>
    <row r="62" spans="1:7" ht="15.75" customHeight="1">
      <c r="A62" s="4"/>
      <c r="B62" s="27" t="s">
        <v>47</v>
      </c>
      <c r="C62" s="27"/>
      <c r="D62" s="16">
        <f>SUM(H52:H61)</f>
        <v>3000</v>
      </c>
      <c r="E62" s="16">
        <f>SUM(I52:I61)</f>
        <v>3303</v>
      </c>
      <c r="F62" s="16">
        <f t="shared" si="2"/>
        <v>303</v>
      </c>
      <c r="G62" s="16">
        <f t="shared" si="3"/>
        <v>110.1</v>
      </c>
    </row>
    <row r="63" spans="1:7" ht="15.75" customHeight="1">
      <c r="A63" s="4"/>
      <c r="B63" s="12"/>
      <c r="C63" s="13"/>
      <c r="D63" s="14"/>
      <c r="E63" s="14"/>
      <c r="F63" s="14"/>
      <c r="G63" s="14"/>
    </row>
    <row r="64" spans="1:7" ht="15.75" customHeight="1">
      <c r="A64" s="4"/>
      <c r="B64" s="27" t="s">
        <v>60</v>
      </c>
      <c r="C64" s="27"/>
      <c r="D64" s="16">
        <f>SUM(D62)</f>
        <v>3000</v>
      </c>
      <c r="E64" s="16">
        <f>SUM(E62)</f>
        <v>3303</v>
      </c>
      <c r="F64" s="16">
        <f>E64-D64</f>
        <v>303</v>
      </c>
      <c r="G64" s="16">
        <f>IF(D64=0,0,E64/D64)*100</f>
        <v>110.1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6.5" customHeight="1">
      <c r="A66" s="4"/>
      <c r="B66" s="26" t="s">
        <v>61</v>
      </c>
      <c r="C66" s="26"/>
      <c r="D66" s="26"/>
      <c r="E66" s="26"/>
      <c r="F66" s="26"/>
      <c r="G66" s="26"/>
    </row>
    <row r="67" spans="1:7" ht="16.5" customHeight="1">
      <c r="A67" s="4"/>
      <c r="B67" s="20" t="s">
        <v>16</v>
      </c>
      <c r="C67" s="19"/>
      <c r="D67" s="19"/>
      <c r="E67" s="19"/>
      <c r="F67" s="19"/>
      <c r="G67" s="19"/>
    </row>
    <row r="68" spans="1:9" ht="16.5" customHeight="1">
      <c r="A68" s="4"/>
      <c r="B68" s="21" t="s">
        <v>35</v>
      </c>
      <c r="C68" s="15" t="s">
        <v>36</v>
      </c>
      <c r="D68" s="16">
        <v>33250</v>
      </c>
      <c r="E68" s="16">
        <v>16250</v>
      </c>
      <c r="F68" s="16">
        <f>E68-D68</f>
        <v>-17000</v>
      </c>
      <c r="G68" s="16">
        <f>IF(D68=0,0,E68/D68)*100</f>
        <v>48.87218045112782</v>
      </c>
      <c r="H68" s="1">
        <v>33250</v>
      </c>
      <c r="I68" s="1">
        <v>16250</v>
      </c>
    </row>
    <row r="69" spans="1:9" ht="16.5" customHeight="1">
      <c r="A69" s="4"/>
      <c r="B69" s="21" t="s">
        <v>37</v>
      </c>
      <c r="C69" s="15" t="s">
        <v>38</v>
      </c>
      <c r="D69" s="16">
        <v>0</v>
      </c>
      <c r="E69" s="16">
        <v>0</v>
      </c>
      <c r="F69" s="16">
        <f>E69-D69</f>
        <v>0</v>
      </c>
      <c r="G69" s="16">
        <f>IF(D69=0,0,E69/D69)*100</f>
        <v>0</v>
      </c>
      <c r="H69" s="1">
        <v>0</v>
      </c>
      <c r="I69" s="1">
        <v>0</v>
      </c>
    </row>
    <row r="70" spans="1:9" ht="16.5" customHeight="1">
      <c r="A70" s="4"/>
      <c r="B70" s="21" t="s">
        <v>41</v>
      </c>
      <c r="C70" s="15" t="s">
        <v>42</v>
      </c>
      <c r="D70" s="16">
        <v>33250</v>
      </c>
      <c r="E70" s="16">
        <v>16250</v>
      </c>
      <c r="F70" s="16">
        <f>E70-D70</f>
        <v>-17000</v>
      </c>
      <c r="G70" s="16">
        <f>IF(D70=0,0,E70/D70)*100</f>
        <v>48.87218045112782</v>
      </c>
      <c r="H70" s="1">
        <v>0</v>
      </c>
      <c r="I70" s="1">
        <v>0</v>
      </c>
    </row>
    <row r="71" spans="1:7" ht="15.75" customHeight="1">
      <c r="A71" s="4"/>
      <c r="B71" s="27" t="s">
        <v>47</v>
      </c>
      <c r="C71" s="27"/>
      <c r="D71" s="16">
        <f>SUM(H68:H70)</f>
        <v>33250</v>
      </c>
      <c r="E71" s="16">
        <f>SUM(I68:I70)</f>
        <v>16250</v>
      </c>
      <c r="F71" s="16">
        <f>E71-D71</f>
        <v>-17000</v>
      </c>
      <c r="G71" s="16">
        <f>IF(D71=0,0,E71/D71)*100</f>
        <v>48.87218045112782</v>
      </c>
    </row>
    <row r="72" spans="1:7" ht="15.75" customHeight="1">
      <c r="A72" s="4"/>
      <c r="B72" s="12"/>
      <c r="C72" s="13"/>
      <c r="D72" s="14"/>
      <c r="E72" s="14"/>
      <c r="F72" s="14"/>
      <c r="G72" s="14"/>
    </row>
    <row r="73" spans="1:7" ht="15.75" customHeight="1">
      <c r="A73" s="4"/>
      <c r="B73" s="27" t="s">
        <v>62</v>
      </c>
      <c r="C73" s="27"/>
      <c r="D73" s="16">
        <f>SUM(D71)</f>
        <v>33250</v>
      </c>
      <c r="E73" s="16">
        <f>SUM(E71)</f>
        <v>16250</v>
      </c>
      <c r="F73" s="16">
        <f>E73-D73</f>
        <v>-17000</v>
      </c>
      <c r="G73" s="16">
        <f>IF(D73=0,0,E73/D73)*100</f>
        <v>48.87218045112782</v>
      </c>
    </row>
    <row r="74" spans="1:7" ht="15.75" customHeight="1">
      <c r="A74" s="4"/>
      <c r="B74" s="12"/>
      <c r="C74" s="13"/>
      <c r="D74" s="14"/>
      <c r="E74" s="14"/>
      <c r="F74" s="14"/>
      <c r="G74" s="14"/>
    </row>
    <row r="75" spans="1:7" ht="15.75" customHeight="1">
      <c r="A75" s="4"/>
      <c r="B75" s="27" t="s">
        <v>63</v>
      </c>
      <c r="C75" s="27"/>
      <c r="D75" s="16">
        <f>SUM(D64,D73)</f>
        <v>36250</v>
      </c>
      <c r="E75" s="16">
        <f>SUM(E64,E73)</f>
        <v>19553</v>
      </c>
      <c r="F75" s="16">
        <f>E75-D75</f>
        <v>-16697</v>
      </c>
      <c r="G75" s="16">
        <f>IF(D75=0,0,E75/D75)*100</f>
        <v>53.93931034482758</v>
      </c>
    </row>
    <row r="76" spans="1:7" ht="15.75" customHeight="1">
      <c r="A76" s="4"/>
      <c r="B76" s="12"/>
      <c r="C76" s="13"/>
      <c r="D76" s="14"/>
      <c r="E76" s="14"/>
      <c r="F76" s="14"/>
      <c r="G76" s="14"/>
    </row>
    <row r="77" spans="1:7" ht="15.75" customHeight="1">
      <c r="A77" s="4"/>
      <c r="B77" s="27" t="s">
        <v>64</v>
      </c>
      <c r="C77" s="27"/>
      <c r="D77" s="16">
        <f>SUM(D47,D75)</f>
        <v>51363</v>
      </c>
      <c r="E77" s="16">
        <f>SUM(E47,E75)</f>
        <v>26372</v>
      </c>
      <c r="F77" s="16">
        <f>E77-D77</f>
        <v>-24991</v>
      </c>
      <c r="G77" s="16">
        <f>IF(D77=0,0,E77/D77)*100</f>
        <v>51.344352938885976</v>
      </c>
    </row>
    <row r="78" spans="1:7" ht="16.5" customHeight="1">
      <c r="A78" s="4"/>
      <c r="B78" s="12"/>
      <c r="C78" s="13"/>
      <c r="D78" s="14"/>
      <c r="E78" s="14"/>
      <c r="F78" s="14"/>
      <c r="G78" s="14"/>
    </row>
    <row r="79" spans="1:7" ht="16.5" customHeight="1">
      <c r="A79" s="4"/>
      <c r="B79" s="12"/>
      <c r="C79" s="13"/>
      <c r="D79" s="14"/>
      <c r="E79" s="14"/>
      <c r="F79" s="14"/>
      <c r="G79" s="14"/>
    </row>
    <row r="80" spans="1:7" ht="16.5" customHeight="1">
      <c r="A80" s="4"/>
      <c r="B80" s="24" t="s">
        <v>65</v>
      </c>
      <c r="C80" s="24"/>
      <c r="D80" s="24"/>
      <c r="E80" s="24"/>
      <c r="F80" s="24"/>
      <c r="G80" s="24"/>
    </row>
    <row r="81" spans="1:7" ht="16.5" customHeight="1">
      <c r="A81" s="4"/>
      <c r="B81" s="25" t="s">
        <v>66</v>
      </c>
      <c r="C81" s="25"/>
      <c r="D81" s="25"/>
      <c r="E81" s="25"/>
      <c r="F81" s="25"/>
      <c r="G81" s="25"/>
    </row>
    <row r="82" spans="1:7" ht="16.5" customHeight="1">
      <c r="A82" s="4"/>
      <c r="B82" s="26" t="s">
        <v>67</v>
      </c>
      <c r="C82" s="26"/>
      <c r="D82" s="26"/>
      <c r="E82" s="26"/>
      <c r="F82" s="26"/>
      <c r="G82" s="26"/>
    </row>
    <row r="83" spans="1:7" ht="16.5" customHeight="1">
      <c r="A83" s="4"/>
      <c r="B83" s="20" t="s">
        <v>16</v>
      </c>
      <c r="C83" s="19"/>
      <c r="D83" s="19"/>
      <c r="E83" s="19"/>
      <c r="F83" s="19"/>
      <c r="G83" s="19"/>
    </row>
    <row r="84" spans="1:9" ht="16.5" customHeight="1">
      <c r="A84" s="4"/>
      <c r="B84" s="21" t="s">
        <v>35</v>
      </c>
      <c r="C84" s="15" t="s">
        <v>36</v>
      </c>
      <c r="D84" s="16">
        <v>1100</v>
      </c>
      <c r="E84" s="16">
        <v>1199</v>
      </c>
      <c r="F84" s="16">
        <f>E84-D84</f>
        <v>99</v>
      </c>
      <c r="G84" s="16">
        <f>IF(D84=0,0,E84/D84)*100</f>
        <v>109.00000000000001</v>
      </c>
      <c r="H84" s="1">
        <v>1100</v>
      </c>
      <c r="I84" s="1">
        <v>1199</v>
      </c>
    </row>
    <row r="85" spans="1:9" ht="16.5" customHeight="1">
      <c r="A85" s="4"/>
      <c r="B85" s="21" t="s">
        <v>37</v>
      </c>
      <c r="C85" s="15" t="s">
        <v>38</v>
      </c>
      <c r="D85" s="16">
        <v>200</v>
      </c>
      <c r="E85" s="16">
        <v>513</v>
      </c>
      <c r="F85" s="16">
        <f>E85-D85</f>
        <v>313</v>
      </c>
      <c r="G85" s="16">
        <f>IF(D85=0,0,E85/D85)*100</f>
        <v>256.5</v>
      </c>
      <c r="H85" s="1">
        <v>0</v>
      </c>
      <c r="I85" s="1">
        <v>0</v>
      </c>
    </row>
    <row r="86" spans="1:9" ht="16.5" customHeight="1">
      <c r="A86" s="4"/>
      <c r="B86" s="21" t="s">
        <v>41</v>
      </c>
      <c r="C86" s="15" t="s">
        <v>42</v>
      </c>
      <c r="D86" s="16">
        <v>900</v>
      </c>
      <c r="E86" s="16">
        <v>686</v>
      </c>
      <c r="F86" s="16">
        <f>E86-D86</f>
        <v>-214</v>
      </c>
      <c r="G86" s="16">
        <f>IF(D86=0,0,E86/D86)*100</f>
        <v>76.22222222222223</v>
      </c>
      <c r="H86" s="1">
        <v>0</v>
      </c>
      <c r="I86" s="1">
        <v>0</v>
      </c>
    </row>
    <row r="87" spans="1:7" ht="15.75" customHeight="1">
      <c r="A87" s="4"/>
      <c r="B87" s="27" t="s">
        <v>47</v>
      </c>
      <c r="C87" s="27"/>
      <c r="D87" s="16">
        <f>SUM(H84:H86)</f>
        <v>1100</v>
      </c>
      <c r="E87" s="16">
        <f>SUM(I84:I86)</f>
        <v>1199</v>
      </c>
      <c r="F87" s="16">
        <f>E87-D87</f>
        <v>99</v>
      </c>
      <c r="G87" s="16">
        <f>IF(D87=0,0,E87/D87)*100</f>
        <v>109.00000000000001</v>
      </c>
    </row>
    <row r="88" spans="1:7" ht="15.75" customHeight="1">
      <c r="A88" s="4"/>
      <c r="B88" s="12"/>
      <c r="C88" s="13"/>
      <c r="D88" s="14"/>
      <c r="E88" s="14"/>
      <c r="F88" s="14"/>
      <c r="G88" s="14"/>
    </row>
    <row r="89" spans="1:7" ht="15.75" customHeight="1">
      <c r="A89" s="4"/>
      <c r="B89" s="27" t="s">
        <v>68</v>
      </c>
      <c r="C89" s="27"/>
      <c r="D89" s="16">
        <f>SUM(D87)</f>
        <v>1100</v>
      </c>
      <c r="E89" s="16">
        <f>SUM(E87)</f>
        <v>1199</v>
      </c>
      <c r="F89" s="16">
        <f>E89-D89</f>
        <v>99</v>
      </c>
      <c r="G89" s="16">
        <f>IF(D89=0,0,E89/D89)*100</f>
        <v>109.00000000000001</v>
      </c>
    </row>
    <row r="90" spans="1:7" ht="15.75" customHeight="1">
      <c r="A90" s="4"/>
      <c r="B90" s="12"/>
      <c r="C90" s="13"/>
      <c r="D90" s="14"/>
      <c r="E90" s="14"/>
      <c r="F90" s="14"/>
      <c r="G90" s="14"/>
    </row>
    <row r="91" spans="1:7" ht="15.75" customHeight="1">
      <c r="A91" s="4"/>
      <c r="B91" s="27" t="s">
        <v>69</v>
      </c>
      <c r="C91" s="27"/>
      <c r="D91" s="16">
        <f>SUM(D89)</f>
        <v>1100</v>
      </c>
      <c r="E91" s="16">
        <f>SUM(E89)</f>
        <v>1199</v>
      </c>
      <c r="F91" s="16">
        <f>E91-D91</f>
        <v>99</v>
      </c>
      <c r="G91" s="16">
        <f>IF(D91=0,0,E91/D91)*100</f>
        <v>109.00000000000001</v>
      </c>
    </row>
    <row r="92" spans="1:7" ht="15.75" customHeight="1">
      <c r="A92" s="4"/>
      <c r="B92" s="12"/>
      <c r="C92" s="13"/>
      <c r="D92" s="14"/>
      <c r="E92" s="14"/>
      <c r="F92" s="14"/>
      <c r="G92" s="14"/>
    </row>
    <row r="93" spans="1:7" ht="15.75" customHeight="1">
      <c r="A93" s="4"/>
      <c r="B93" s="27" t="s">
        <v>70</v>
      </c>
      <c r="C93" s="27"/>
      <c r="D93" s="16">
        <f>SUM(D91)</f>
        <v>1100</v>
      </c>
      <c r="E93" s="16">
        <f>SUM(E91)</f>
        <v>1199</v>
      </c>
      <c r="F93" s="16">
        <f>E93-D93</f>
        <v>99</v>
      </c>
      <c r="G93" s="16">
        <f>IF(D93=0,0,E93/D93)*100</f>
        <v>109.00000000000001</v>
      </c>
    </row>
    <row r="94" spans="1:7" ht="16.5" customHeight="1">
      <c r="A94" s="4"/>
      <c r="B94" s="12"/>
      <c r="C94" s="13"/>
      <c r="D94" s="14"/>
      <c r="E94" s="14"/>
      <c r="F94" s="14"/>
      <c r="G94" s="14"/>
    </row>
    <row r="95" spans="1:7" ht="16.5" customHeight="1">
      <c r="A95" s="4"/>
      <c r="B95" s="12"/>
      <c r="C95" s="13"/>
      <c r="D95" s="14"/>
      <c r="E95" s="14"/>
      <c r="F95" s="14"/>
      <c r="G95" s="14"/>
    </row>
    <row r="96" spans="1:7" ht="16.5" customHeight="1">
      <c r="A96" s="4"/>
      <c r="B96" s="12"/>
      <c r="C96" s="13"/>
      <c r="D96" s="14"/>
      <c r="E96" s="14"/>
      <c r="F96" s="14"/>
      <c r="G96" s="14"/>
    </row>
    <row r="97" spans="1:7" ht="16.5" customHeight="1">
      <c r="A97" s="4"/>
      <c r="B97" s="18"/>
      <c r="C97" s="13" t="s">
        <v>10</v>
      </c>
      <c r="D97" s="16">
        <f>SUM(D33,D77,D93)</f>
        <v>112816</v>
      </c>
      <c r="E97" s="16">
        <f>SUM(E33,E77,E93)</f>
        <v>72144</v>
      </c>
      <c r="F97" s="16">
        <f>E97-D97</f>
        <v>-40672</v>
      </c>
      <c r="G97" s="16">
        <f>IF(D97=0,0,E97/D97)*100</f>
        <v>63.94837611686286</v>
      </c>
    </row>
  </sheetData>
  <sheetProtection selectLockedCells="1" selectUnlockedCells="1"/>
  <mergeCells count="31">
    <mergeCell ref="B93:C93"/>
    <mergeCell ref="B80:G80"/>
    <mergeCell ref="B81:G81"/>
    <mergeCell ref="B82:G82"/>
    <mergeCell ref="B87:C87"/>
    <mergeCell ref="B89:C89"/>
    <mergeCell ref="B91:C91"/>
    <mergeCell ref="B64:C64"/>
    <mergeCell ref="B66:G66"/>
    <mergeCell ref="B71:C71"/>
    <mergeCell ref="B73:C73"/>
    <mergeCell ref="B75:C75"/>
    <mergeCell ref="B77:C77"/>
    <mergeCell ref="B43:C43"/>
    <mergeCell ref="B45:C45"/>
    <mergeCell ref="B47:C47"/>
    <mergeCell ref="B49:G49"/>
    <mergeCell ref="B50:G50"/>
    <mergeCell ref="B62:C62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" right="0.7" top="0.75" bottom="0.75" header="0.5118055555555555" footer="0.5118055555555555"/>
  <pageSetup horizontalDpi="300" verticalDpi="3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2023-10-31T12:07:42Z</dcterms:modified>
  <cp:category/>
  <cp:version/>
  <cp:contentType/>
  <cp:contentStatus/>
</cp:coreProperties>
</file>