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<sst xmlns="http://schemas.openxmlformats.org/spreadsheetml/2006/main" count="87" uniqueCount="65">
  <si>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</si>
  <si>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</si>
  <si>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</si>
  <si>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</si>
  <si>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</si>
  <si>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</si>
  <si>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</si>
  <si>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</si>
  <si>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</si>
  <si>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</si>
  <si>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</si>
  <si>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Кладенец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</si>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</sst>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PageLayoutView="0" workbookViewId="0" topLeftCell="A1">
      <pane ySplit="6" topLeftCell="A58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16042</v>
      </c>
      <c r="E12" s="16">
        <v>2132</v>
      </c>
      <c r="F12" s="16">
        <f aca="true" t="shared" si="0" ref="F12:F28">E12-D12</f>
        <v>-13910</v>
      </c>
      <c r="G12" s="16">
        <f aca="true" t="shared" si="1" ref="G12:G28">IF(D12=0,0,E12/D12)*100</f>
        <v>13.290113452188008</v>
      </c>
      <c r="H12" s="1">
        <v>16042</v>
      </c>
      <c r="I12" s="1">
        <v>2132</v>
      </c>
    </row>
    <row r="13" spans="1:9" ht="16.5" customHeight="1">
      <c r="A13" s="4"/>
      <c r="B13" s="21" t="s">
        <v>19</v>
      </c>
      <c r="C13" s="15" t="s">
        <v>20</v>
      </c>
      <c r="D13" s="16">
        <v>16042</v>
      </c>
      <c r="E13" s="16">
        <v>2132</v>
      </c>
      <c r="F13" s="16">
        <f t="shared" si="0"/>
        <v>-13910</v>
      </c>
      <c r="G13" s="16">
        <f t="shared" si="1"/>
        <v>13.290113452188008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2869</v>
      </c>
      <c r="F14" s="16">
        <f t="shared" si="0"/>
        <v>2514</v>
      </c>
      <c r="G14" s="16">
        <f t="shared" si="1"/>
        <v>808.1690140845071</v>
      </c>
      <c r="H14" s="1">
        <v>355</v>
      </c>
      <c r="I14" s="1">
        <v>2869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136</v>
      </c>
      <c r="F15" s="16">
        <f t="shared" si="0"/>
        <v>-219</v>
      </c>
      <c r="G15" s="16">
        <f t="shared" si="1"/>
        <v>38.309859154929576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2604</v>
      </c>
      <c r="F16" s="16">
        <f t="shared" si="0"/>
        <v>2604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129</v>
      </c>
      <c r="F17" s="16">
        <f t="shared" si="0"/>
        <v>129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3085</v>
      </c>
      <c r="E18" s="16">
        <v>560</v>
      </c>
      <c r="F18" s="16">
        <f t="shared" si="0"/>
        <v>-2525</v>
      </c>
      <c r="G18" s="16">
        <f t="shared" si="1"/>
        <v>18.152350081037277</v>
      </c>
      <c r="H18" s="1">
        <v>3085</v>
      </c>
      <c r="I18" s="1">
        <v>560</v>
      </c>
    </row>
    <row r="19" spans="1:9" ht="16.5" customHeight="1">
      <c r="A19" s="4"/>
      <c r="B19" s="21" t="s">
        <v>31</v>
      </c>
      <c r="C19" s="15" t="s">
        <v>32</v>
      </c>
      <c r="D19" s="16">
        <v>1865</v>
      </c>
      <c r="E19" s="16">
        <v>283</v>
      </c>
      <c r="F19" s="16">
        <f t="shared" si="0"/>
        <v>-1582</v>
      </c>
      <c r="G19" s="16">
        <f t="shared" si="1"/>
        <v>15.17426273458445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771</v>
      </c>
      <c r="E20" s="16">
        <v>209</v>
      </c>
      <c r="F20" s="16">
        <f t="shared" si="0"/>
        <v>-562</v>
      </c>
      <c r="G20" s="16">
        <f t="shared" si="1"/>
        <v>27.107652399481193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449</v>
      </c>
      <c r="E21" s="16">
        <v>68</v>
      </c>
      <c r="F21" s="16">
        <f t="shared" si="0"/>
        <v>-381</v>
      </c>
      <c r="G21" s="16">
        <f t="shared" si="1"/>
        <v>15.14476614699332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5986</v>
      </c>
      <c r="E22" s="16">
        <v>1997</v>
      </c>
      <c r="F22" s="16">
        <f t="shared" si="0"/>
        <v>-3989</v>
      </c>
      <c r="G22" s="16">
        <f t="shared" si="1"/>
        <v>33.3611760775142</v>
      </c>
      <c r="H22" s="1">
        <v>5986</v>
      </c>
      <c r="I22" s="1">
        <v>1997</v>
      </c>
    </row>
    <row r="23" spans="1:9" ht="16.5" customHeight="1">
      <c r="A23" s="4"/>
      <c r="B23" s="21" t="s">
        <v>39</v>
      </c>
      <c r="C23" s="15" t="s">
        <v>40</v>
      </c>
      <c r="D23" s="16">
        <v>1500</v>
      </c>
      <c r="E23" s="16">
        <v>83</v>
      </c>
      <c r="F23" s="16">
        <f t="shared" si="0"/>
        <v>-1417</v>
      </c>
      <c r="G23" s="16">
        <f t="shared" si="1"/>
        <v>5.533333333333333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1000</v>
      </c>
      <c r="E24" s="16">
        <v>702</v>
      </c>
      <c r="F24" s="16">
        <f t="shared" si="0"/>
        <v>-298</v>
      </c>
      <c r="G24" s="16">
        <f t="shared" si="1"/>
        <v>70.19999999999999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1000</v>
      </c>
      <c r="E25" s="16">
        <v>936</v>
      </c>
      <c r="F25" s="16">
        <f t="shared" si="0"/>
        <v>-64</v>
      </c>
      <c r="G25" s="16">
        <f t="shared" si="1"/>
        <v>93.60000000000001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1686</v>
      </c>
      <c r="E26" s="16">
        <v>0</v>
      </c>
      <c r="F26" s="16">
        <f t="shared" si="0"/>
        <v>-1686</v>
      </c>
      <c r="G26" s="1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800</v>
      </c>
      <c r="E27" s="16">
        <v>276</v>
      </c>
      <c r="F27" s="16">
        <f t="shared" si="0"/>
        <v>-524</v>
      </c>
      <c r="G27" s="16">
        <f t="shared" si="1"/>
        <v>34.5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25468</v>
      </c>
      <c r="E28" s="16">
        <f>SUM(I12:I27)</f>
        <v>7558</v>
      </c>
      <c r="F28" s="16">
        <f t="shared" si="0"/>
        <v>-17910</v>
      </c>
      <c r="G28" s="16">
        <f t="shared" si="1"/>
        <v>29.676456730014134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25468</v>
      </c>
      <c r="E30" s="16">
        <f>SUM(E28)</f>
        <v>7558</v>
      </c>
      <c r="F30" s="16">
        <f>E30-D30</f>
        <v>-17910</v>
      </c>
      <c r="G30" s="16">
        <f>IF(D30=0,0,E30/D30)*100</f>
        <v>29.676456730014134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25468</v>
      </c>
      <c r="E32" s="16">
        <f>SUM(E30)</f>
        <v>7558</v>
      </c>
      <c r="F32" s="16">
        <f>E32-D32</f>
        <v>-17910</v>
      </c>
      <c r="G32" s="16">
        <f>IF(D32=0,0,E32/D32)*100</f>
        <v>29.676456730014134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25468</v>
      </c>
      <c r="E34" s="16">
        <f>SUM(E32)</f>
        <v>7558</v>
      </c>
      <c r="F34" s="16">
        <f>E34-D34</f>
        <v>-17910</v>
      </c>
      <c r="G34" s="16">
        <f>IF(D34=0,0,E34/D34)*100</f>
        <v>29.676456730014134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37</v>
      </c>
      <c r="C41" s="15" t="s">
        <v>38</v>
      </c>
      <c r="D41" s="16">
        <v>4000</v>
      </c>
      <c r="E41" s="16">
        <v>2529</v>
      </c>
      <c r="F41" s="16">
        <f>E41-D41</f>
        <v>-1471</v>
      </c>
      <c r="G41" s="16">
        <f>IF(D41=0,0,E41/D41)*100</f>
        <v>63.224999999999994</v>
      </c>
      <c r="H41" s="1">
        <v>4000</v>
      </c>
      <c r="I41" s="1">
        <v>2529</v>
      </c>
    </row>
    <row r="42" spans="1:9" ht="16.5" customHeight="1">
      <c r="A42" s="4"/>
      <c r="B42" s="21" t="s">
        <v>41</v>
      </c>
      <c r="C42" s="15" t="s">
        <v>42</v>
      </c>
      <c r="D42" s="16">
        <v>4000</v>
      </c>
      <c r="E42" s="16">
        <v>2529</v>
      </c>
      <c r="F42" s="16">
        <f>E42-D42</f>
        <v>-1471</v>
      </c>
      <c r="G42" s="16">
        <f>IF(D42=0,0,E42/D42)*100</f>
        <v>63.224999999999994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4000</v>
      </c>
      <c r="E43" s="16">
        <f>SUM(I41:I42)</f>
        <v>2529</v>
      </c>
      <c r="F43" s="16">
        <f>E43-D43</f>
        <v>-1471</v>
      </c>
      <c r="G43" s="16">
        <f>IF(D43=0,0,E43/D43)*100</f>
        <v>63.224999999999994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4000</v>
      </c>
      <c r="E45" s="16">
        <f>SUM(E43)</f>
        <v>2529</v>
      </c>
      <c r="F45" s="16">
        <f>E45-D45</f>
        <v>-1471</v>
      </c>
      <c r="G45" s="16">
        <f>IF(D45=0,0,E45/D45)*100</f>
        <v>63.224999999999994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57</v>
      </c>
      <c r="C47" s="27"/>
      <c r="D47" s="16">
        <f>SUM(D45)</f>
        <v>4000</v>
      </c>
      <c r="E47" s="16">
        <f>SUM(E45)</f>
        <v>2529</v>
      </c>
      <c r="F47" s="16">
        <f>E47-D47</f>
        <v>-1471</v>
      </c>
      <c r="G47" s="16">
        <f>IF(D47=0,0,E47/D47)*100</f>
        <v>63.224999999999994</v>
      </c>
    </row>
    <row r="48" spans="1:7" ht="15.7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25" t="s">
        <v>58</v>
      </c>
      <c r="C49" s="25"/>
      <c r="D49" s="25"/>
      <c r="E49" s="25"/>
      <c r="F49" s="25"/>
      <c r="G49" s="25"/>
    </row>
    <row r="50" spans="1:7" ht="16.5" customHeight="1">
      <c r="A50" s="4"/>
      <c r="B50" s="26" t="s">
        <v>59</v>
      </c>
      <c r="C50" s="26"/>
      <c r="D50" s="26"/>
      <c r="E50" s="26"/>
      <c r="F50" s="26"/>
      <c r="G50" s="26"/>
    </row>
    <row r="51" spans="1:7" ht="16.5" customHeight="1">
      <c r="A51" s="4"/>
      <c r="B51" s="20" t="s">
        <v>16</v>
      </c>
      <c r="C51" s="19"/>
      <c r="D51" s="19"/>
      <c r="E51" s="19"/>
      <c r="F51" s="19"/>
      <c r="G51" s="19"/>
    </row>
    <row r="52" spans="1:9" ht="16.5" customHeight="1">
      <c r="A52" s="4"/>
      <c r="B52" s="21" t="s">
        <v>37</v>
      </c>
      <c r="C52" s="15" t="s">
        <v>38</v>
      </c>
      <c r="D52" s="16">
        <v>2350</v>
      </c>
      <c r="E52" s="16">
        <v>2541</v>
      </c>
      <c r="F52" s="16">
        <f>E52-D52</f>
        <v>191</v>
      </c>
      <c r="G52" s="16">
        <f>IF(D52=0,0,E52/D52)*100</f>
        <v>108.12765957446808</v>
      </c>
      <c r="H52" s="1">
        <v>2350</v>
      </c>
      <c r="I52" s="1">
        <v>2541</v>
      </c>
    </row>
    <row r="53" spans="1:9" ht="16.5" customHeight="1">
      <c r="A53" s="4"/>
      <c r="B53" s="21" t="s">
        <v>39</v>
      </c>
      <c r="C53" s="15" t="s">
        <v>40</v>
      </c>
      <c r="D53" s="16">
        <v>250</v>
      </c>
      <c r="E53" s="16">
        <v>105</v>
      </c>
      <c r="F53" s="16">
        <f>E53-D53</f>
        <v>-145</v>
      </c>
      <c r="G53" s="16">
        <f>IF(D53=0,0,E53/D53)*100</f>
        <v>42</v>
      </c>
      <c r="H53" s="1">
        <v>0</v>
      </c>
      <c r="I53" s="1">
        <v>0</v>
      </c>
    </row>
    <row r="54" spans="1:9" ht="16.5" customHeight="1">
      <c r="A54" s="4"/>
      <c r="B54" s="21" t="s">
        <v>43</v>
      </c>
      <c r="C54" s="15" t="s">
        <v>44</v>
      </c>
      <c r="D54" s="16">
        <v>2100</v>
      </c>
      <c r="E54" s="16">
        <v>2436</v>
      </c>
      <c r="F54" s="16">
        <f>E54-D54</f>
        <v>336</v>
      </c>
      <c r="G54" s="16">
        <f>IF(D54=0,0,E54/D54)*100</f>
        <v>115.99999999999999</v>
      </c>
      <c r="H54" s="1">
        <v>0</v>
      </c>
      <c r="I54" s="1">
        <v>0</v>
      </c>
    </row>
    <row r="55" spans="1:7" ht="15.75" customHeight="1">
      <c r="A55" s="4"/>
      <c r="B55" s="27" t="s">
        <v>49</v>
      </c>
      <c r="C55" s="27"/>
      <c r="D55" s="16">
        <f>SUM(H52:H54)</f>
        <v>2350</v>
      </c>
      <c r="E55" s="16">
        <f>SUM(I52:I54)</f>
        <v>2541</v>
      </c>
      <c r="F55" s="16">
        <f>E55-D55</f>
        <v>191</v>
      </c>
      <c r="G55" s="16">
        <f>IF(D55=0,0,E55/D55)*100</f>
        <v>108.12765957446808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5.75" customHeight="1">
      <c r="A57" s="4"/>
      <c r="B57" s="27" t="s">
        <v>60</v>
      </c>
      <c r="C57" s="27"/>
      <c r="D57" s="16">
        <f>SUM(D55)</f>
        <v>2350</v>
      </c>
      <c r="E57" s="16">
        <f>SUM(E55)</f>
        <v>2541</v>
      </c>
      <c r="F57" s="16">
        <f>E57-D57</f>
        <v>191</v>
      </c>
      <c r="G57" s="16">
        <f>IF(D57=0,0,E57/D57)*100</f>
        <v>108.12765957446808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6.5" customHeight="1">
      <c r="A59" s="4"/>
      <c r="B59" s="26" t="s">
        <v>61</v>
      </c>
      <c r="C59" s="26"/>
      <c r="D59" s="26"/>
      <c r="E59" s="26"/>
      <c r="F59" s="26"/>
      <c r="G59" s="26"/>
    </row>
    <row r="60" spans="1:7" ht="16.5" customHeight="1">
      <c r="A60" s="4"/>
      <c r="B60" s="20" t="s">
        <v>16</v>
      </c>
      <c r="C60" s="19"/>
      <c r="D60" s="19"/>
      <c r="E60" s="19"/>
      <c r="F60" s="19"/>
      <c r="G60" s="19"/>
    </row>
    <row r="61" spans="1:9" ht="16.5" customHeight="1">
      <c r="A61" s="4"/>
      <c r="B61" s="21" t="s">
        <v>37</v>
      </c>
      <c r="C61" s="15" t="s">
        <v>38</v>
      </c>
      <c r="D61" s="16">
        <v>12600</v>
      </c>
      <c r="E61" s="16">
        <v>3226</v>
      </c>
      <c r="F61" s="16">
        <f>E61-D61</f>
        <v>-9374</v>
      </c>
      <c r="G61" s="16">
        <f>IF(D61=0,0,E61/D61)*100</f>
        <v>25.603174603174605</v>
      </c>
      <c r="H61" s="1">
        <v>12600</v>
      </c>
      <c r="I61" s="1">
        <v>3226</v>
      </c>
    </row>
    <row r="62" spans="1:9" ht="16.5" customHeight="1">
      <c r="A62" s="4"/>
      <c r="B62" s="21" t="s">
        <v>39</v>
      </c>
      <c r="C62" s="15" t="s">
        <v>40</v>
      </c>
      <c r="D62" s="16">
        <v>8600</v>
      </c>
      <c r="E62" s="16">
        <v>0</v>
      </c>
      <c r="F62" s="16">
        <f>E62-D62</f>
        <v>-8600</v>
      </c>
      <c r="G62" s="16">
        <f>IF(D62=0,0,E62/D62)*100</f>
        <v>0</v>
      </c>
      <c r="H62" s="1">
        <v>0</v>
      </c>
      <c r="I62" s="1">
        <v>0</v>
      </c>
    </row>
    <row r="63" spans="1:9" ht="16.5" customHeight="1">
      <c r="A63" s="4"/>
      <c r="B63" s="21" t="s">
        <v>43</v>
      </c>
      <c r="C63" s="15" t="s">
        <v>44</v>
      </c>
      <c r="D63" s="16">
        <v>4000</v>
      </c>
      <c r="E63" s="16">
        <v>3226</v>
      </c>
      <c r="F63" s="16">
        <f>E63-D63</f>
        <v>-774</v>
      </c>
      <c r="G63" s="16">
        <f>IF(D63=0,0,E63/D63)*100</f>
        <v>80.65</v>
      </c>
      <c r="H63" s="1">
        <v>0</v>
      </c>
      <c r="I63" s="1">
        <v>0</v>
      </c>
    </row>
    <row r="64" spans="1:7" ht="15.75" customHeight="1">
      <c r="A64" s="4"/>
      <c r="B64" s="27" t="s">
        <v>49</v>
      </c>
      <c r="C64" s="27"/>
      <c r="D64" s="16">
        <f>SUM(H61:H63)</f>
        <v>12600</v>
      </c>
      <c r="E64" s="16">
        <f>SUM(I61:I63)</f>
        <v>3226</v>
      </c>
      <c r="F64" s="16">
        <f>E64-D64</f>
        <v>-9374</v>
      </c>
      <c r="G64" s="16">
        <f>IF(D64=0,0,E64/D64)*100</f>
        <v>25.603174603174605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SUM(D64)</f>
        <v>12600</v>
      </c>
      <c r="E66" s="16">
        <f>SUM(E64)</f>
        <v>3226</v>
      </c>
      <c r="F66" s="16">
        <f>E66-D66</f>
        <v>-9374</v>
      </c>
      <c r="G66" s="16">
        <f>IF(D66=0,0,E66/D66)*100</f>
        <v>25.603174603174605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63</v>
      </c>
      <c r="C68" s="27"/>
      <c r="D68" s="16">
        <f>SUM(D57,D66)</f>
        <v>14950</v>
      </c>
      <c r="E68" s="16">
        <f>SUM(E57,E66)</f>
        <v>5767</v>
      </c>
      <c r="F68" s="16">
        <f>E68-D68</f>
        <v>-9183</v>
      </c>
      <c r="G68" s="16">
        <f>IF(D68=0,0,E68/D68)*100</f>
        <v>38.575250836120404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64</v>
      </c>
      <c r="C70" s="27"/>
      <c r="D70" s="16">
        <f>SUM(D47,D68)</f>
        <v>18950</v>
      </c>
      <c r="E70" s="16">
        <f>SUM(E47,E68)</f>
        <v>8296</v>
      </c>
      <c r="F70" s="16">
        <f>E70-D70</f>
        <v>-10654</v>
      </c>
      <c r="G70" s="16">
        <f>IF(D70=0,0,E70/D70)*100</f>
        <v>43.778364116094984</v>
      </c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12"/>
      <c r="C73" s="13"/>
      <c r="D73" s="14"/>
      <c r="E73" s="14"/>
      <c r="F73" s="14"/>
      <c r="G73" s="14"/>
    </row>
    <row r="74" spans="1:7" ht="16.5" customHeight="1">
      <c r="A74" s="4"/>
      <c r="B74" s="18"/>
      <c r="C74" s="13" t="s">
        <v>10</v>
      </c>
      <c r="D74" s="16">
        <f>SUM(D34,D70)</f>
        <v>44418</v>
      </c>
      <c r="E74" s="16">
        <f>SUM(E34,E70)</f>
        <v>15854</v>
      </c>
      <c r="F74" s="16">
        <f>E74-D74</f>
        <v>-28564</v>
      </c>
      <c r="G74" s="16">
        <f>IF(D74=0,0,E74/D74)*100</f>
        <v>35.69273717862128</v>
      </c>
    </row>
  </sheetData>
  <sheetProtection selectLockedCells="1" selectUnlockedCells="1"/>
  <mergeCells count="24">
    <mergeCell ref="B57:C57"/>
    <mergeCell ref="B59:G59"/>
    <mergeCell ref="B64:C64"/>
    <mergeCell ref="B66:C66"/>
    <mergeCell ref="B68:C68"/>
    <mergeCell ref="B70:C70"/>
    <mergeCell ref="B43:C43"/>
    <mergeCell ref="B45:C45"/>
    <mergeCell ref="B47:C47"/>
    <mergeCell ref="B49:G49"/>
    <mergeCell ref="B50:G50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2023-10-31T12:16:08Z</dcterms:modified>
  <cp:category/>
  <cp:version/>
  <cp:contentType/>
  <cp:contentStatus/>
</cp:coreProperties>
</file>