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<sst xmlns="http://schemas.openxmlformats.org/spreadsheetml/2006/main" count="99" uniqueCount="65">
  <si>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</si>
  <si>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</si>
  <si>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</si>
  <si>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</si>
  <si>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</si>
  <si>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</si>
  <si>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</si>
  <si>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</si>
  <si>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</si>
  <si>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</si>
  <si>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</si>
  <si>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Коньовец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</si>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</sst>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tabSelected="1" zoomScalePageLayoutView="0" workbookViewId="0" topLeftCell="A1">
      <pane ySplit="6" topLeftCell="A25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25010</v>
      </c>
      <c r="E12" s="16">
        <v>19450</v>
      </c>
      <c r="F12" s="16">
        <f aca="true" t="shared" si="0" ref="F12:F27">E12-D12</f>
        <v>-5560</v>
      </c>
      <c r="G12" s="16">
        <f aca="true" t="shared" si="1" ref="G12:G27">IF(D12=0,0,E12/D12)*100</f>
        <v>77.76889244302279</v>
      </c>
      <c r="H12" s="1">
        <v>25010</v>
      </c>
      <c r="I12" s="1">
        <v>19450</v>
      </c>
    </row>
    <row r="13" spans="1:9" ht="16.5" customHeight="1">
      <c r="A13" s="4"/>
      <c r="B13" s="21" t="s">
        <v>19</v>
      </c>
      <c r="C13" s="15" t="s">
        <v>20</v>
      </c>
      <c r="D13" s="16">
        <v>25010</v>
      </c>
      <c r="E13" s="16">
        <v>19450</v>
      </c>
      <c r="F13" s="16">
        <f t="shared" si="0"/>
        <v>-5560</v>
      </c>
      <c r="G13" s="16">
        <f t="shared" si="1"/>
        <v>77.76889244302279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497</v>
      </c>
      <c r="F14" s="16">
        <f t="shared" si="0"/>
        <v>-35</v>
      </c>
      <c r="G14" s="16">
        <f t="shared" si="1"/>
        <v>93.42105263157895</v>
      </c>
      <c r="H14" s="1">
        <v>532</v>
      </c>
      <c r="I14" s="1">
        <v>497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497</v>
      </c>
      <c r="F15" s="16">
        <f t="shared" si="0"/>
        <v>-35</v>
      </c>
      <c r="G15" s="16">
        <f t="shared" si="1"/>
        <v>93.42105263157895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4807</v>
      </c>
      <c r="E17" s="16">
        <v>4127</v>
      </c>
      <c r="F17" s="16">
        <f t="shared" si="0"/>
        <v>-680</v>
      </c>
      <c r="G17" s="16">
        <f t="shared" si="1"/>
        <v>85.85396297066778</v>
      </c>
      <c r="H17" s="1">
        <v>4807</v>
      </c>
      <c r="I17" s="1">
        <v>4127</v>
      </c>
    </row>
    <row r="18" spans="1:9" ht="16.5" customHeight="1">
      <c r="A18" s="4"/>
      <c r="B18" s="21" t="s">
        <v>29</v>
      </c>
      <c r="C18" s="15" t="s">
        <v>30</v>
      </c>
      <c r="D18" s="16">
        <v>2906</v>
      </c>
      <c r="E18" s="16">
        <v>2495</v>
      </c>
      <c r="F18" s="16">
        <f t="shared" si="0"/>
        <v>-411</v>
      </c>
      <c r="G18" s="16">
        <f t="shared" si="1"/>
        <v>85.8568479008947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1200</v>
      </c>
      <c r="E19" s="16">
        <v>1031</v>
      </c>
      <c r="F19" s="16">
        <f t="shared" si="0"/>
        <v>-169</v>
      </c>
      <c r="G19" s="16">
        <f t="shared" si="1"/>
        <v>85.91666666666666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701</v>
      </c>
      <c r="E20" s="16">
        <v>601</v>
      </c>
      <c r="F20" s="16">
        <f t="shared" si="0"/>
        <v>-100</v>
      </c>
      <c r="G20" s="16">
        <f t="shared" si="1"/>
        <v>85.73466476462197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6020</v>
      </c>
      <c r="E21" s="16">
        <v>3369</v>
      </c>
      <c r="F21" s="16">
        <f t="shared" si="0"/>
        <v>-2651</v>
      </c>
      <c r="G21" s="16">
        <f t="shared" si="1"/>
        <v>55.96345514950166</v>
      </c>
      <c r="H21" s="1">
        <v>6020</v>
      </c>
      <c r="I21" s="1">
        <v>3369</v>
      </c>
    </row>
    <row r="22" spans="1:9" ht="16.5" customHeight="1">
      <c r="A22" s="4"/>
      <c r="B22" s="21" t="s">
        <v>37</v>
      </c>
      <c r="C22" s="15" t="s">
        <v>38</v>
      </c>
      <c r="D22" s="16">
        <v>800</v>
      </c>
      <c r="E22" s="16">
        <v>177</v>
      </c>
      <c r="F22" s="16">
        <f t="shared" si="0"/>
        <v>-623</v>
      </c>
      <c r="G22" s="16">
        <f t="shared" si="1"/>
        <v>22.125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2425</v>
      </c>
      <c r="F23" s="16">
        <f t="shared" si="0"/>
        <v>-75</v>
      </c>
      <c r="G23" s="16">
        <f t="shared" si="1"/>
        <v>97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1000</v>
      </c>
      <c r="E24" s="16">
        <v>490</v>
      </c>
      <c r="F24" s="16">
        <f t="shared" si="0"/>
        <v>-510</v>
      </c>
      <c r="G24" s="16">
        <f t="shared" si="1"/>
        <v>49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1120</v>
      </c>
      <c r="E25" s="16">
        <v>0</v>
      </c>
      <c r="F25" s="16">
        <f t="shared" si="0"/>
        <v>-1120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600</v>
      </c>
      <c r="E26" s="16">
        <v>277</v>
      </c>
      <c r="F26" s="16">
        <f t="shared" si="0"/>
        <v>-323</v>
      </c>
      <c r="G26" s="16">
        <f t="shared" si="1"/>
        <v>46.166666666666664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36369</v>
      </c>
      <c r="E27" s="16">
        <f>SUM(I12:I26)</f>
        <v>27443</v>
      </c>
      <c r="F27" s="16">
        <f t="shared" si="0"/>
        <v>-8926</v>
      </c>
      <c r="G27" s="16">
        <f t="shared" si="1"/>
        <v>75.45712007478896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36369</v>
      </c>
      <c r="E29" s="16">
        <f>SUM(E27)</f>
        <v>27443</v>
      </c>
      <c r="F29" s="16">
        <f>E29-D29</f>
        <v>-8926</v>
      </c>
      <c r="G29" s="16">
        <f>IF(D29=0,0,E29/D29)*100</f>
        <v>75.45712007478896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36369</v>
      </c>
      <c r="E31" s="16">
        <f>SUM(E29)</f>
        <v>27443</v>
      </c>
      <c r="F31" s="16">
        <f>E31-D31</f>
        <v>-8926</v>
      </c>
      <c r="G31" s="16">
        <f>IF(D31=0,0,E31/D31)*100</f>
        <v>75.45712007478896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36369</v>
      </c>
      <c r="E33" s="16">
        <f>SUM(E31)</f>
        <v>27443</v>
      </c>
      <c r="F33" s="16">
        <f>E33-D33</f>
        <v>-8926</v>
      </c>
      <c r="G33" s="16">
        <f>IF(D33=0,0,E33/D33)*100</f>
        <v>75.45712007478896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7000</v>
      </c>
      <c r="E40" s="16">
        <v>3418</v>
      </c>
      <c r="F40" s="16">
        <f>E40-D40</f>
        <v>-3582</v>
      </c>
      <c r="G40" s="16">
        <f>IF(D40=0,0,E40/D40)*100</f>
        <v>48.82857142857143</v>
      </c>
      <c r="H40" s="1">
        <v>7000</v>
      </c>
      <c r="I40" s="1">
        <v>3418</v>
      </c>
    </row>
    <row r="41" spans="1:9" ht="16.5" customHeight="1">
      <c r="A41" s="4"/>
      <c r="B41" s="21" t="s">
        <v>39</v>
      </c>
      <c r="C41" s="15" t="s">
        <v>40</v>
      </c>
      <c r="D41" s="16">
        <v>7000</v>
      </c>
      <c r="E41" s="16">
        <v>3418</v>
      </c>
      <c r="F41" s="16">
        <f>E41-D41</f>
        <v>-3582</v>
      </c>
      <c r="G41" s="16">
        <f>IF(D41=0,0,E41/D41)*100</f>
        <v>48.82857142857143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7000</v>
      </c>
      <c r="E42" s="16">
        <f>SUM(I40:I41)</f>
        <v>3418</v>
      </c>
      <c r="F42" s="16">
        <f>E42-D42</f>
        <v>-3582</v>
      </c>
      <c r="G42" s="16">
        <f>IF(D42=0,0,E42/D42)*100</f>
        <v>48.82857142857143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7000</v>
      </c>
      <c r="E44" s="16">
        <f>SUM(E42)</f>
        <v>3418</v>
      </c>
      <c r="F44" s="16">
        <f>E44-D44</f>
        <v>-3582</v>
      </c>
      <c r="G44" s="16">
        <f>IF(D44=0,0,E44/D44)*100</f>
        <v>48.82857142857143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7000</v>
      </c>
      <c r="E46" s="16">
        <f>SUM(E44)</f>
        <v>3418</v>
      </c>
      <c r="F46" s="16">
        <f>E46-D46</f>
        <v>-3582</v>
      </c>
      <c r="G46" s="16">
        <f>IF(D46=0,0,E46/D46)*100</f>
        <v>48.82857142857143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1123</v>
      </c>
      <c r="F51" s="16">
        <f aca="true" t="shared" si="2" ref="F51:F61">E51-D51</f>
        <v>1123</v>
      </c>
      <c r="G51" s="16">
        <f aca="true" t="shared" si="3" ref="G51:G61">IF(D51=0,0,E51/D51)*100</f>
        <v>0</v>
      </c>
      <c r="H51" s="1">
        <v>0</v>
      </c>
      <c r="I51" s="1">
        <v>1123</v>
      </c>
    </row>
    <row r="52" spans="1:9" ht="16.5" customHeight="1">
      <c r="A52" s="4"/>
      <c r="B52" s="21" t="s">
        <v>58</v>
      </c>
      <c r="C52" s="15" t="s">
        <v>59</v>
      </c>
      <c r="D52" s="16">
        <v>0</v>
      </c>
      <c r="E52" s="16">
        <v>1123</v>
      </c>
      <c r="F52" s="16">
        <f t="shared" si="2"/>
        <v>1123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133</v>
      </c>
      <c r="F53" s="16">
        <f t="shared" si="2"/>
        <v>133</v>
      </c>
      <c r="G53" s="16">
        <f t="shared" si="3"/>
        <v>0</v>
      </c>
      <c r="H53" s="1">
        <v>0</v>
      </c>
      <c r="I53" s="1">
        <v>133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69</v>
      </c>
      <c r="F54" s="16">
        <f t="shared" si="2"/>
        <v>69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40</v>
      </c>
      <c r="F55" s="16">
        <f t="shared" si="2"/>
        <v>40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0</v>
      </c>
      <c r="E56" s="16">
        <v>24</v>
      </c>
      <c r="F56" s="16">
        <f t="shared" si="2"/>
        <v>24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2000</v>
      </c>
      <c r="E57" s="16">
        <v>676</v>
      </c>
      <c r="F57" s="16">
        <f t="shared" si="2"/>
        <v>-1324</v>
      </c>
      <c r="G57" s="16">
        <f t="shared" si="3"/>
        <v>33.800000000000004</v>
      </c>
      <c r="H57" s="1">
        <v>2000</v>
      </c>
      <c r="I57" s="1">
        <v>676</v>
      </c>
    </row>
    <row r="58" spans="1:9" ht="16.5" customHeight="1">
      <c r="A58" s="4"/>
      <c r="B58" s="21" t="s">
        <v>37</v>
      </c>
      <c r="C58" s="15" t="s">
        <v>38</v>
      </c>
      <c r="D58" s="16">
        <v>500</v>
      </c>
      <c r="E58" s="16">
        <v>676</v>
      </c>
      <c r="F58" s="16">
        <f t="shared" si="2"/>
        <v>176</v>
      </c>
      <c r="G58" s="16">
        <f t="shared" si="3"/>
        <v>135.20000000000002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500</v>
      </c>
      <c r="E59" s="16">
        <v>0</v>
      </c>
      <c r="F59" s="16">
        <f t="shared" si="2"/>
        <v>-500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1000</v>
      </c>
      <c r="E60" s="16">
        <v>0</v>
      </c>
      <c r="F60" s="16">
        <f t="shared" si="2"/>
        <v>-1000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2000</v>
      </c>
      <c r="E61" s="16">
        <f>SUM(I51:I60)</f>
        <v>1932</v>
      </c>
      <c r="F61" s="16">
        <f t="shared" si="2"/>
        <v>-68</v>
      </c>
      <c r="G61" s="16">
        <f t="shared" si="3"/>
        <v>96.6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2000</v>
      </c>
      <c r="E63" s="16">
        <f>SUM(E61)</f>
        <v>1932</v>
      </c>
      <c r="F63" s="16">
        <f>E63-D63</f>
        <v>-68</v>
      </c>
      <c r="G63" s="16">
        <f>IF(D63=0,0,E63/D63)*100</f>
        <v>96.6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35</v>
      </c>
      <c r="C67" s="15" t="s">
        <v>36</v>
      </c>
      <c r="D67" s="16">
        <v>15000</v>
      </c>
      <c r="E67" s="16">
        <v>7436</v>
      </c>
      <c r="F67" s="16">
        <f>E67-D67</f>
        <v>-7564</v>
      </c>
      <c r="G67" s="16">
        <f>IF(D67=0,0,E67/D67)*100</f>
        <v>49.57333333333334</v>
      </c>
      <c r="H67" s="1">
        <v>15000</v>
      </c>
      <c r="I67" s="1">
        <v>7436</v>
      </c>
    </row>
    <row r="68" spans="1:9" ht="16.5" customHeight="1">
      <c r="A68" s="4"/>
      <c r="B68" s="21" t="s">
        <v>37</v>
      </c>
      <c r="C68" s="15" t="s">
        <v>38</v>
      </c>
      <c r="D68" s="16">
        <v>7000</v>
      </c>
      <c r="E68" s="16">
        <v>0</v>
      </c>
      <c r="F68" s="16">
        <f>E68-D68</f>
        <v>-7000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8000</v>
      </c>
      <c r="E69" s="16">
        <v>7436</v>
      </c>
      <c r="F69" s="16">
        <f>E69-D69</f>
        <v>-564</v>
      </c>
      <c r="G69" s="16">
        <f>IF(D69=0,0,E69/D69)*100</f>
        <v>92.95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15000</v>
      </c>
      <c r="E70" s="16">
        <f>SUM(I67:I69)</f>
        <v>7436</v>
      </c>
      <c r="F70" s="16">
        <f>E70-D70</f>
        <v>-7564</v>
      </c>
      <c r="G70" s="16">
        <f>IF(D70=0,0,E70/D70)*100</f>
        <v>49.57333333333334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15000</v>
      </c>
      <c r="E72" s="16">
        <f>SUM(E70)</f>
        <v>7436</v>
      </c>
      <c r="F72" s="16">
        <f>E72-D72</f>
        <v>-7564</v>
      </c>
      <c r="G72" s="16">
        <f>IF(D72=0,0,E72/D72)*100</f>
        <v>49.57333333333334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17000</v>
      </c>
      <c r="E74" s="16">
        <f>SUM(E63,E72)</f>
        <v>9368</v>
      </c>
      <c r="F74" s="16">
        <f>E74-D74</f>
        <v>-7632</v>
      </c>
      <c r="G74" s="16">
        <f>IF(D74=0,0,E74/D74)*100</f>
        <v>55.10588235294117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24000</v>
      </c>
      <c r="E76" s="16">
        <f>SUM(E46,E74)</f>
        <v>12786</v>
      </c>
      <c r="F76" s="16">
        <f>E76-D76</f>
        <v>-11214</v>
      </c>
      <c r="G76" s="16">
        <f>IF(D76=0,0,E76/D76)*100</f>
        <v>53.27499999999999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18"/>
      <c r="C80" s="13" t="s">
        <v>10</v>
      </c>
      <c r="D80" s="16">
        <f>SUM(D33,D76)</f>
        <v>60369</v>
      </c>
      <c r="E80" s="16">
        <f>SUM(E33,E76)</f>
        <v>40229</v>
      </c>
      <c r="F80" s="16">
        <f>E80-D80</f>
        <v>-20140</v>
      </c>
      <c r="G80" s="16">
        <f>IF(D80=0,0,E80/D80)*100</f>
        <v>66.63850651824612</v>
      </c>
    </row>
  </sheetData>
  <sheetProtection selectLockedCells="1" selectUnlockedCells="1"/>
  <mergeCells count="24"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2023-10-31T12:17:14Z</dcterms:modified>
  <cp:category/>
  <cp:version/>
  <cp:contentType/>
  <cp:contentStatus/>
</cp:coreProperties>
</file>