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<sst xmlns="http://schemas.openxmlformats.org/spreadsheetml/2006/main" count="115" uniqueCount="71">
  <si>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</si>
  <si>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</si>
  <si>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</si>
  <si>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</si>
  <si>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</si>
  <si>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</si>
  <si>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</si>
  <si>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</si>
  <si>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</si>
  <si>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</si>
  <si>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</si>
  <si>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Струино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</si>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</sst>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S37" sqref="S37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32268</v>
      </c>
      <c r="E12" s="16">
        <v>26298</v>
      </c>
      <c r="F12" s="16">
        <f aca="true" t="shared" si="0" ref="F12:F27">E12-D12</f>
        <v>-5970</v>
      </c>
      <c r="G12" s="16">
        <f aca="true" t="shared" si="1" ref="G12:G27">IF(D12=0,0,E12/D12)*100</f>
        <v>81.49869840089252</v>
      </c>
      <c r="H12" s="1">
        <v>32268</v>
      </c>
      <c r="I12" s="1">
        <v>26298</v>
      </c>
    </row>
    <row r="13" spans="1:9" ht="16.5" customHeight="1">
      <c r="A13" s="4"/>
      <c r="B13" s="21" t="s">
        <v>19</v>
      </c>
      <c r="C13" s="15" t="s">
        <v>20</v>
      </c>
      <c r="D13" s="16">
        <v>32268</v>
      </c>
      <c r="E13" s="16">
        <v>26298</v>
      </c>
      <c r="F13" s="16">
        <f t="shared" si="0"/>
        <v>-5970</v>
      </c>
      <c r="G13" s="16">
        <f t="shared" si="1"/>
        <v>81.49869840089252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532</v>
      </c>
      <c r="E14" s="16">
        <v>497</v>
      </c>
      <c r="F14" s="16">
        <f t="shared" si="0"/>
        <v>-35</v>
      </c>
      <c r="G14" s="16">
        <f t="shared" si="1"/>
        <v>93.42105263157895</v>
      </c>
      <c r="H14" s="1">
        <v>532</v>
      </c>
      <c r="I14" s="1">
        <v>497</v>
      </c>
    </row>
    <row r="15" spans="1:9" ht="16.5" customHeight="1">
      <c r="A15" s="4"/>
      <c r="B15" s="21" t="s">
        <v>23</v>
      </c>
      <c r="C15" s="15" t="s">
        <v>24</v>
      </c>
      <c r="D15" s="16">
        <v>532</v>
      </c>
      <c r="E15" s="16">
        <v>497</v>
      </c>
      <c r="F15" s="16">
        <f t="shared" si="0"/>
        <v>-35</v>
      </c>
      <c r="G15" s="16">
        <f t="shared" si="1"/>
        <v>93.42105263157895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0</v>
      </c>
      <c r="F16" s="16">
        <f t="shared" si="0"/>
        <v>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6201</v>
      </c>
      <c r="E17" s="16">
        <v>5216</v>
      </c>
      <c r="F17" s="16">
        <f t="shared" si="0"/>
        <v>-985</v>
      </c>
      <c r="G17" s="16">
        <f t="shared" si="1"/>
        <v>84.11546524754073</v>
      </c>
      <c r="H17" s="1">
        <v>6201</v>
      </c>
      <c r="I17" s="1">
        <v>5216</v>
      </c>
    </row>
    <row r="18" spans="1:9" ht="16.5" customHeight="1">
      <c r="A18" s="4"/>
      <c r="B18" s="21" t="s">
        <v>29</v>
      </c>
      <c r="C18" s="15" t="s">
        <v>30</v>
      </c>
      <c r="D18" s="16">
        <v>4444</v>
      </c>
      <c r="E18" s="16">
        <v>3733</v>
      </c>
      <c r="F18" s="16">
        <f t="shared" si="0"/>
        <v>-711</v>
      </c>
      <c r="G18" s="16">
        <f t="shared" si="1"/>
        <v>84.000900090009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1548</v>
      </c>
      <c r="E19" s="16">
        <v>1303</v>
      </c>
      <c r="F19" s="16">
        <f t="shared" si="0"/>
        <v>-245</v>
      </c>
      <c r="G19" s="16">
        <f t="shared" si="1"/>
        <v>84.17312661498708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209</v>
      </c>
      <c r="E20" s="16">
        <v>180</v>
      </c>
      <c r="F20" s="16">
        <f t="shared" si="0"/>
        <v>-29</v>
      </c>
      <c r="G20" s="16">
        <f t="shared" si="1"/>
        <v>86.1244019138756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9159</v>
      </c>
      <c r="E21" s="16">
        <v>4871</v>
      </c>
      <c r="F21" s="16">
        <f t="shared" si="0"/>
        <v>-4288</v>
      </c>
      <c r="G21" s="16">
        <f t="shared" si="1"/>
        <v>53.182661862648764</v>
      </c>
      <c r="H21" s="1">
        <v>9159</v>
      </c>
      <c r="I21" s="1">
        <v>4871</v>
      </c>
    </row>
    <row r="22" spans="1:9" ht="16.5" customHeight="1">
      <c r="A22" s="4"/>
      <c r="B22" s="21" t="s">
        <v>37</v>
      </c>
      <c r="C22" s="15" t="s">
        <v>38</v>
      </c>
      <c r="D22" s="16">
        <v>1778</v>
      </c>
      <c r="E22" s="16">
        <v>1860</v>
      </c>
      <c r="F22" s="16">
        <f t="shared" si="0"/>
        <v>82</v>
      </c>
      <c r="G22" s="16">
        <f t="shared" si="1"/>
        <v>104.6119235095613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1942</v>
      </c>
      <c r="E23" s="16">
        <v>1476</v>
      </c>
      <c r="F23" s="16">
        <f t="shared" si="0"/>
        <v>-466</v>
      </c>
      <c r="G23" s="16">
        <f t="shared" si="1"/>
        <v>76.00411946446962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686</v>
      </c>
      <c r="E24" s="16">
        <v>1099</v>
      </c>
      <c r="F24" s="16">
        <f t="shared" si="0"/>
        <v>413</v>
      </c>
      <c r="G24" s="16">
        <f t="shared" si="1"/>
        <v>160.20408163265304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4118</v>
      </c>
      <c r="E25" s="16">
        <v>0</v>
      </c>
      <c r="F25" s="16">
        <f t="shared" si="0"/>
        <v>-4118</v>
      </c>
      <c r="G25" s="16">
        <f t="shared" si="1"/>
        <v>0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635</v>
      </c>
      <c r="E26" s="16">
        <v>436</v>
      </c>
      <c r="F26" s="16">
        <f t="shared" si="0"/>
        <v>-199</v>
      </c>
      <c r="G26" s="16">
        <f t="shared" si="1"/>
        <v>68.66141732283465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48160</v>
      </c>
      <c r="E27" s="16">
        <f>SUM(I12:I26)</f>
        <v>36882</v>
      </c>
      <c r="F27" s="16">
        <f t="shared" si="0"/>
        <v>-11278</v>
      </c>
      <c r="G27" s="16">
        <f t="shared" si="1"/>
        <v>76.58222591362126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48160</v>
      </c>
      <c r="E29" s="16">
        <f>SUM(E27)</f>
        <v>36882</v>
      </c>
      <c r="F29" s="16">
        <f>E29-D29</f>
        <v>-11278</v>
      </c>
      <c r="G29" s="16">
        <f>IF(D29=0,0,E29/D29)*100</f>
        <v>76.58222591362126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48160</v>
      </c>
      <c r="E31" s="16">
        <f>SUM(E29)</f>
        <v>36882</v>
      </c>
      <c r="F31" s="16">
        <f>E31-D31</f>
        <v>-11278</v>
      </c>
      <c r="G31" s="16">
        <f>IF(D31=0,0,E31/D31)*100</f>
        <v>76.58222591362126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48160</v>
      </c>
      <c r="E33" s="16">
        <f>SUM(E31)</f>
        <v>36882</v>
      </c>
      <c r="F33" s="16">
        <f>E33-D33</f>
        <v>-11278</v>
      </c>
      <c r="G33" s="16">
        <f>IF(D33=0,0,E33/D33)*100</f>
        <v>76.58222591362126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7049</v>
      </c>
      <c r="E40" s="16">
        <v>5795</v>
      </c>
      <c r="F40" s="16">
        <f>E40-D40</f>
        <v>-1254</v>
      </c>
      <c r="G40" s="16">
        <f>IF(D40=0,0,E40/D40)*100</f>
        <v>82.21024258760107</v>
      </c>
      <c r="H40" s="1">
        <v>7049</v>
      </c>
      <c r="I40" s="1">
        <v>5795</v>
      </c>
    </row>
    <row r="41" spans="1:9" ht="16.5" customHeight="1">
      <c r="A41" s="4"/>
      <c r="B41" s="21" t="s">
        <v>39</v>
      </c>
      <c r="C41" s="15" t="s">
        <v>40</v>
      </c>
      <c r="D41" s="16">
        <v>7049</v>
      </c>
      <c r="E41" s="16">
        <v>5795</v>
      </c>
      <c r="F41" s="16">
        <f>E41-D41</f>
        <v>-1254</v>
      </c>
      <c r="G41" s="16">
        <f>IF(D41=0,0,E41/D41)*100</f>
        <v>82.21024258760107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7049</v>
      </c>
      <c r="E42" s="16">
        <f>SUM(I40:I41)</f>
        <v>5795</v>
      </c>
      <c r="F42" s="16">
        <f>E42-D42</f>
        <v>-1254</v>
      </c>
      <c r="G42" s="16">
        <f>IF(D42=0,0,E42/D42)*100</f>
        <v>82.21024258760107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7049</v>
      </c>
      <c r="E44" s="16">
        <f>SUM(E42)</f>
        <v>5795</v>
      </c>
      <c r="F44" s="16">
        <f>E44-D44</f>
        <v>-1254</v>
      </c>
      <c r="G44" s="16">
        <f>IF(D44=0,0,E44/D44)*100</f>
        <v>82.21024258760107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55</v>
      </c>
      <c r="C46" s="27"/>
      <c r="D46" s="16">
        <f>SUM(D44)</f>
        <v>7049</v>
      </c>
      <c r="E46" s="16">
        <f>SUM(E44)</f>
        <v>5795</v>
      </c>
      <c r="F46" s="16">
        <f>E46-D46</f>
        <v>-1254</v>
      </c>
      <c r="G46" s="16">
        <f>IF(D46=0,0,E46/D46)*100</f>
        <v>82.21024258760107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56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57</v>
      </c>
      <c r="C49" s="26"/>
      <c r="D49" s="26"/>
      <c r="E49" s="26"/>
      <c r="F49" s="26"/>
      <c r="G49" s="26"/>
    </row>
    <row r="50" spans="1:7" ht="16.5" customHeight="1">
      <c r="A50" s="4"/>
      <c r="B50" s="20" t="s">
        <v>16</v>
      </c>
      <c r="C50" s="19"/>
      <c r="D50" s="19"/>
      <c r="E50" s="19"/>
      <c r="F50" s="19"/>
      <c r="G50" s="19"/>
    </row>
    <row r="51" spans="1:9" ht="16.5" customHeight="1">
      <c r="A51" s="4"/>
      <c r="B51" s="21" t="s">
        <v>21</v>
      </c>
      <c r="C51" s="15" t="s">
        <v>22</v>
      </c>
      <c r="D51" s="16">
        <v>2347</v>
      </c>
      <c r="E51" s="16">
        <v>4739</v>
      </c>
      <c r="F51" s="16">
        <f aca="true" t="shared" si="2" ref="F51:F62">E51-D51</f>
        <v>2392</v>
      </c>
      <c r="G51" s="16">
        <f aca="true" t="shared" si="3" ref="G51:G62">IF(D51=0,0,E51/D51)*100</f>
        <v>201.91734128674904</v>
      </c>
      <c r="H51" s="1">
        <v>2347</v>
      </c>
      <c r="I51" s="1">
        <v>4739</v>
      </c>
    </row>
    <row r="52" spans="1:9" ht="16.5" customHeight="1">
      <c r="A52" s="4"/>
      <c r="B52" s="21" t="s">
        <v>58</v>
      </c>
      <c r="C52" s="15" t="s">
        <v>59</v>
      </c>
      <c r="D52" s="16">
        <v>2347</v>
      </c>
      <c r="E52" s="16">
        <v>4739</v>
      </c>
      <c r="F52" s="16">
        <f t="shared" si="2"/>
        <v>2392</v>
      </c>
      <c r="G52" s="16">
        <f t="shared" si="3"/>
        <v>201.91734128674904</v>
      </c>
      <c r="H52" s="1">
        <v>0</v>
      </c>
      <c r="I52" s="1">
        <v>0</v>
      </c>
    </row>
    <row r="53" spans="1:9" ht="16.5" customHeight="1">
      <c r="A53" s="4"/>
      <c r="B53" s="21" t="s">
        <v>27</v>
      </c>
      <c r="C53" s="15" t="s">
        <v>28</v>
      </c>
      <c r="D53" s="16">
        <v>135</v>
      </c>
      <c r="E53" s="16">
        <v>563</v>
      </c>
      <c r="F53" s="16">
        <f t="shared" si="2"/>
        <v>428</v>
      </c>
      <c r="G53" s="16">
        <f t="shared" si="3"/>
        <v>417.037037037037</v>
      </c>
      <c r="H53" s="1">
        <v>135</v>
      </c>
      <c r="I53" s="1">
        <v>563</v>
      </c>
    </row>
    <row r="54" spans="1:9" ht="16.5" customHeight="1">
      <c r="A54" s="4"/>
      <c r="B54" s="21" t="s">
        <v>29</v>
      </c>
      <c r="C54" s="15" t="s">
        <v>30</v>
      </c>
      <c r="D54" s="16">
        <v>70</v>
      </c>
      <c r="E54" s="16">
        <v>292</v>
      </c>
      <c r="F54" s="16">
        <f t="shared" si="2"/>
        <v>222</v>
      </c>
      <c r="G54" s="16">
        <f t="shared" si="3"/>
        <v>417.14285714285717</v>
      </c>
      <c r="H54" s="1">
        <v>0</v>
      </c>
      <c r="I54" s="1">
        <v>0</v>
      </c>
    </row>
    <row r="55" spans="1:9" ht="16.5" customHeight="1">
      <c r="A55" s="4"/>
      <c r="B55" s="21" t="s">
        <v>31</v>
      </c>
      <c r="C55" s="15" t="s">
        <v>32</v>
      </c>
      <c r="D55" s="16">
        <v>41</v>
      </c>
      <c r="E55" s="16">
        <v>171</v>
      </c>
      <c r="F55" s="16">
        <f t="shared" si="2"/>
        <v>130</v>
      </c>
      <c r="G55" s="16">
        <f t="shared" si="3"/>
        <v>417.0731707317073</v>
      </c>
      <c r="H55" s="1">
        <v>0</v>
      </c>
      <c r="I55" s="1">
        <v>0</v>
      </c>
    </row>
    <row r="56" spans="1:9" ht="16.5" customHeight="1">
      <c r="A56" s="4"/>
      <c r="B56" s="21" t="s">
        <v>33</v>
      </c>
      <c r="C56" s="15" t="s">
        <v>34</v>
      </c>
      <c r="D56" s="16">
        <v>24</v>
      </c>
      <c r="E56" s="16">
        <v>100</v>
      </c>
      <c r="F56" s="16">
        <f t="shared" si="2"/>
        <v>76</v>
      </c>
      <c r="G56" s="16">
        <f t="shared" si="3"/>
        <v>416.6666666666667</v>
      </c>
      <c r="H56" s="1">
        <v>0</v>
      </c>
      <c r="I56" s="1">
        <v>0</v>
      </c>
    </row>
    <row r="57" spans="1:9" ht="16.5" customHeight="1">
      <c r="A57" s="4"/>
      <c r="B57" s="21" t="s">
        <v>35</v>
      </c>
      <c r="C57" s="15" t="s">
        <v>36</v>
      </c>
      <c r="D57" s="16">
        <v>904</v>
      </c>
      <c r="E57" s="16">
        <v>539</v>
      </c>
      <c r="F57" s="16">
        <f t="shared" si="2"/>
        <v>-365</v>
      </c>
      <c r="G57" s="16">
        <f t="shared" si="3"/>
        <v>59.623893805309734</v>
      </c>
      <c r="H57" s="1">
        <v>904</v>
      </c>
      <c r="I57" s="1">
        <v>539</v>
      </c>
    </row>
    <row r="58" spans="1:9" ht="16.5" customHeight="1">
      <c r="A58" s="4"/>
      <c r="B58" s="21" t="s">
        <v>37</v>
      </c>
      <c r="C58" s="15" t="s">
        <v>38</v>
      </c>
      <c r="D58" s="16">
        <v>583</v>
      </c>
      <c r="E58" s="16">
        <v>491</v>
      </c>
      <c r="F58" s="16">
        <f t="shared" si="2"/>
        <v>-92</v>
      </c>
      <c r="G58" s="16">
        <f t="shared" si="3"/>
        <v>84.21955403087479</v>
      </c>
      <c r="H58" s="1">
        <v>0</v>
      </c>
      <c r="I58" s="1">
        <v>0</v>
      </c>
    </row>
    <row r="59" spans="1:9" ht="16.5" customHeight="1">
      <c r="A59" s="4"/>
      <c r="B59" s="21" t="s">
        <v>39</v>
      </c>
      <c r="C59" s="15" t="s">
        <v>40</v>
      </c>
      <c r="D59" s="16">
        <v>293</v>
      </c>
      <c r="E59" s="16">
        <v>0</v>
      </c>
      <c r="F59" s="16">
        <f t="shared" si="2"/>
        <v>-293</v>
      </c>
      <c r="G59" s="16">
        <f t="shared" si="3"/>
        <v>0</v>
      </c>
      <c r="H59" s="1">
        <v>0</v>
      </c>
      <c r="I59" s="1">
        <v>0</v>
      </c>
    </row>
    <row r="60" spans="1:9" ht="16.5" customHeight="1">
      <c r="A60" s="4"/>
      <c r="B60" s="21" t="s">
        <v>41</v>
      </c>
      <c r="C60" s="15" t="s">
        <v>42</v>
      </c>
      <c r="D60" s="16">
        <v>28</v>
      </c>
      <c r="E60" s="16">
        <v>0</v>
      </c>
      <c r="F60" s="16">
        <f t="shared" si="2"/>
        <v>-28</v>
      </c>
      <c r="G60" s="16">
        <f t="shared" si="3"/>
        <v>0</v>
      </c>
      <c r="H60" s="1">
        <v>0</v>
      </c>
      <c r="I60" s="1">
        <v>0</v>
      </c>
    </row>
    <row r="61" spans="1:9" ht="16.5" customHeight="1">
      <c r="A61" s="4"/>
      <c r="B61" s="21" t="s">
        <v>43</v>
      </c>
      <c r="C61" s="15" t="s">
        <v>44</v>
      </c>
      <c r="D61" s="16">
        <v>0</v>
      </c>
      <c r="E61" s="16">
        <v>48</v>
      </c>
      <c r="F61" s="16">
        <f t="shared" si="2"/>
        <v>48</v>
      </c>
      <c r="G61" s="16">
        <f t="shared" si="3"/>
        <v>0</v>
      </c>
      <c r="H61" s="1">
        <v>0</v>
      </c>
      <c r="I61" s="1">
        <v>0</v>
      </c>
    </row>
    <row r="62" spans="1:7" ht="15.75" customHeight="1">
      <c r="A62" s="4"/>
      <c r="B62" s="27" t="s">
        <v>47</v>
      </c>
      <c r="C62" s="27"/>
      <c r="D62" s="16">
        <f>SUM(H51:H61)</f>
        <v>3386</v>
      </c>
      <c r="E62" s="16">
        <f>SUM(I51:I61)</f>
        <v>5841</v>
      </c>
      <c r="F62" s="16">
        <f t="shared" si="2"/>
        <v>2455</v>
      </c>
      <c r="G62" s="16">
        <f t="shared" si="3"/>
        <v>172.50443000590667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5.75" customHeight="1">
      <c r="A64" s="4"/>
      <c r="B64" s="27" t="s">
        <v>60</v>
      </c>
      <c r="C64" s="27"/>
      <c r="D64" s="16">
        <f>SUM(D62)</f>
        <v>3386</v>
      </c>
      <c r="E64" s="16">
        <f>SUM(E62)</f>
        <v>5841</v>
      </c>
      <c r="F64" s="16">
        <f>E64-D64</f>
        <v>2455</v>
      </c>
      <c r="G64" s="16">
        <f>IF(D64=0,0,E64/D64)*100</f>
        <v>172.50443000590667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6.5" customHeight="1">
      <c r="A66" s="4"/>
      <c r="B66" s="26" t="s">
        <v>61</v>
      </c>
      <c r="C66" s="26"/>
      <c r="D66" s="26"/>
      <c r="E66" s="26"/>
      <c r="F66" s="26"/>
      <c r="G66" s="26"/>
    </row>
    <row r="67" spans="1:7" ht="16.5" customHeight="1">
      <c r="A67" s="4"/>
      <c r="B67" s="20" t="s">
        <v>16</v>
      </c>
      <c r="C67" s="19"/>
      <c r="D67" s="19"/>
      <c r="E67" s="19"/>
      <c r="F67" s="19"/>
      <c r="G67" s="19"/>
    </row>
    <row r="68" spans="1:9" ht="16.5" customHeight="1">
      <c r="A68" s="4"/>
      <c r="B68" s="21" t="s">
        <v>35</v>
      </c>
      <c r="C68" s="15" t="s">
        <v>36</v>
      </c>
      <c r="D68" s="16">
        <v>23063</v>
      </c>
      <c r="E68" s="16">
        <v>15178</v>
      </c>
      <c r="F68" s="16">
        <f>E68-D68</f>
        <v>-7885</v>
      </c>
      <c r="G68" s="16">
        <f>IF(D68=0,0,E68/D68)*100</f>
        <v>65.81103932706066</v>
      </c>
      <c r="H68" s="1">
        <v>23063</v>
      </c>
      <c r="I68" s="1">
        <v>15178</v>
      </c>
    </row>
    <row r="69" spans="1:9" ht="16.5" customHeight="1">
      <c r="A69" s="4"/>
      <c r="B69" s="21" t="s">
        <v>37</v>
      </c>
      <c r="C69" s="15" t="s">
        <v>38</v>
      </c>
      <c r="D69" s="16">
        <v>6818</v>
      </c>
      <c r="E69" s="16">
        <v>0</v>
      </c>
      <c r="F69" s="16">
        <f>E69-D69</f>
        <v>-6818</v>
      </c>
      <c r="G69" s="16">
        <f>IF(D69=0,0,E69/D69)*100</f>
        <v>0</v>
      </c>
      <c r="H69" s="1">
        <v>0</v>
      </c>
      <c r="I69" s="1">
        <v>0</v>
      </c>
    </row>
    <row r="70" spans="1:9" ht="16.5" customHeight="1">
      <c r="A70" s="4"/>
      <c r="B70" s="21" t="s">
        <v>41</v>
      </c>
      <c r="C70" s="15" t="s">
        <v>42</v>
      </c>
      <c r="D70" s="16">
        <v>16245</v>
      </c>
      <c r="E70" s="16">
        <v>15178</v>
      </c>
      <c r="F70" s="16">
        <f>E70-D70</f>
        <v>-1067</v>
      </c>
      <c r="G70" s="16">
        <f>IF(D70=0,0,E70/D70)*100</f>
        <v>93.43182517697754</v>
      </c>
      <c r="H70" s="1">
        <v>0</v>
      </c>
      <c r="I70" s="1">
        <v>0</v>
      </c>
    </row>
    <row r="71" spans="1:7" ht="15.75" customHeight="1">
      <c r="A71" s="4"/>
      <c r="B71" s="27" t="s">
        <v>47</v>
      </c>
      <c r="C71" s="27"/>
      <c r="D71" s="16">
        <f>SUM(H68:H70)</f>
        <v>23063</v>
      </c>
      <c r="E71" s="16">
        <f>SUM(I68:I70)</f>
        <v>15178</v>
      </c>
      <c r="F71" s="16">
        <f>E71-D71</f>
        <v>-7885</v>
      </c>
      <c r="G71" s="16">
        <f>IF(D71=0,0,E71/D71)*100</f>
        <v>65.81103932706066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5.75" customHeight="1">
      <c r="A73" s="4"/>
      <c r="B73" s="27" t="s">
        <v>62</v>
      </c>
      <c r="C73" s="27"/>
      <c r="D73" s="16">
        <f>SUM(D71)</f>
        <v>23063</v>
      </c>
      <c r="E73" s="16">
        <f>SUM(E71)</f>
        <v>15178</v>
      </c>
      <c r="F73" s="16">
        <f>E73-D73</f>
        <v>-7885</v>
      </c>
      <c r="G73" s="16">
        <f>IF(D73=0,0,E73/D73)*100</f>
        <v>65.81103932706066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5.75" customHeight="1">
      <c r="A75" s="4"/>
      <c r="B75" s="27" t="s">
        <v>63</v>
      </c>
      <c r="C75" s="27"/>
      <c r="D75" s="16">
        <f>SUM(D64,D73)</f>
        <v>26449</v>
      </c>
      <c r="E75" s="16">
        <f>SUM(E64,E73)</f>
        <v>21019</v>
      </c>
      <c r="F75" s="16">
        <f>E75-D75</f>
        <v>-5430</v>
      </c>
      <c r="G75" s="16">
        <f>IF(D75=0,0,E75/D75)*100</f>
        <v>79.46992324851601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7" t="s">
        <v>64</v>
      </c>
      <c r="C77" s="27"/>
      <c r="D77" s="16">
        <f>SUM(D46,D75)</f>
        <v>33498</v>
      </c>
      <c r="E77" s="16">
        <f>SUM(E46,E75)</f>
        <v>26814</v>
      </c>
      <c r="F77" s="16">
        <f>E77-D77</f>
        <v>-6684</v>
      </c>
      <c r="G77" s="16">
        <f>IF(D77=0,0,E77/D77)*100</f>
        <v>80.0465699444743</v>
      </c>
    </row>
    <row r="78" spans="1:7" ht="16.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12"/>
      <c r="C79" s="13"/>
      <c r="D79" s="14"/>
      <c r="E79" s="14"/>
      <c r="F79" s="14"/>
      <c r="G79" s="14"/>
    </row>
    <row r="80" spans="1:7" ht="16.5" customHeight="1">
      <c r="A80" s="4"/>
      <c r="B80" s="24" t="s">
        <v>65</v>
      </c>
      <c r="C80" s="24"/>
      <c r="D80" s="24"/>
      <c r="E80" s="24"/>
      <c r="F80" s="24"/>
      <c r="G80" s="24"/>
    </row>
    <row r="81" spans="1:7" ht="16.5" customHeight="1">
      <c r="A81" s="4"/>
      <c r="B81" s="25" t="s">
        <v>66</v>
      </c>
      <c r="C81" s="25"/>
      <c r="D81" s="25"/>
      <c r="E81" s="25"/>
      <c r="F81" s="25"/>
      <c r="G81" s="25"/>
    </row>
    <row r="82" spans="1:7" ht="16.5" customHeight="1">
      <c r="A82" s="4"/>
      <c r="B82" s="26" t="s">
        <v>67</v>
      </c>
      <c r="C82" s="26"/>
      <c r="D82" s="26"/>
      <c r="E82" s="26"/>
      <c r="F82" s="26"/>
      <c r="G82" s="26"/>
    </row>
    <row r="83" spans="1:7" ht="16.5" customHeight="1">
      <c r="A83" s="4"/>
      <c r="B83" s="20" t="s">
        <v>16</v>
      </c>
      <c r="C83" s="19"/>
      <c r="D83" s="19"/>
      <c r="E83" s="19"/>
      <c r="F83" s="19"/>
      <c r="G83" s="19"/>
    </row>
    <row r="84" spans="1:9" ht="16.5" customHeight="1">
      <c r="A84" s="4"/>
      <c r="B84" s="21" t="s">
        <v>35</v>
      </c>
      <c r="C84" s="15" t="s">
        <v>36</v>
      </c>
      <c r="D84" s="16">
        <v>1100</v>
      </c>
      <c r="E84" s="16">
        <v>0</v>
      </c>
      <c r="F84" s="16">
        <f>E84-D84</f>
        <v>-1100</v>
      </c>
      <c r="G84" s="16">
        <f>IF(D84=0,0,E84/D84)*100</f>
        <v>0</v>
      </c>
      <c r="H84" s="1">
        <v>1100</v>
      </c>
      <c r="I84" s="1">
        <v>0</v>
      </c>
    </row>
    <row r="85" spans="1:9" ht="16.5" customHeight="1">
      <c r="A85" s="4"/>
      <c r="B85" s="21" t="s">
        <v>37</v>
      </c>
      <c r="C85" s="15" t="s">
        <v>38</v>
      </c>
      <c r="D85" s="16">
        <v>300</v>
      </c>
      <c r="E85" s="16">
        <v>0</v>
      </c>
      <c r="F85" s="16">
        <f>E85-D85</f>
        <v>-300</v>
      </c>
      <c r="G85" s="16">
        <f>IF(D85=0,0,E85/D85)*100</f>
        <v>0</v>
      </c>
      <c r="H85" s="1">
        <v>0</v>
      </c>
      <c r="I85" s="1">
        <v>0</v>
      </c>
    </row>
    <row r="86" spans="1:9" ht="16.5" customHeight="1">
      <c r="A86" s="4"/>
      <c r="B86" s="21" t="s">
        <v>41</v>
      </c>
      <c r="C86" s="15" t="s">
        <v>42</v>
      </c>
      <c r="D86" s="16">
        <v>800</v>
      </c>
      <c r="E86" s="16">
        <v>0</v>
      </c>
      <c r="F86" s="16">
        <f>E86-D86</f>
        <v>-800</v>
      </c>
      <c r="G86" s="16">
        <f>IF(D86=0,0,E86/D86)*100</f>
        <v>0</v>
      </c>
      <c r="H86" s="1">
        <v>0</v>
      </c>
      <c r="I86" s="1">
        <v>0</v>
      </c>
    </row>
    <row r="87" spans="1:7" ht="15.75" customHeight="1">
      <c r="A87" s="4"/>
      <c r="B87" s="27" t="s">
        <v>47</v>
      </c>
      <c r="C87" s="27"/>
      <c r="D87" s="16">
        <f>SUM(H84:H86)</f>
        <v>1100</v>
      </c>
      <c r="E87" s="16">
        <f>SUM(I84:I86)</f>
        <v>0</v>
      </c>
      <c r="F87" s="16">
        <f>E87-D87</f>
        <v>-1100</v>
      </c>
      <c r="G87" s="16">
        <f>IF(D87=0,0,E87/D87)*100</f>
        <v>0</v>
      </c>
    </row>
    <row r="88" spans="1:7" ht="15.75" customHeight="1">
      <c r="A88" s="4"/>
      <c r="B88" s="12"/>
      <c r="C88" s="13"/>
      <c r="D88" s="14"/>
      <c r="E88" s="14"/>
      <c r="F88" s="14"/>
      <c r="G88" s="14"/>
    </row>
    <row r="89" spans="1:7" ht="15.75" customHeight="1">
      <c r="A89" s="4"/>
      <c r="B89" s="27" t="s">
        <v>68</v>
      </c>
      <c r="C89" s="27"/>
      <c r="D89" s="16">
        <f>SUM(D87)</f>
        <v>1100</v>
      </c>
      <c r="E89" s="16">
        <f>SUM(E87)</f>
        <v>0</v>
      </c>
      <c r="F89" s="16">
        <f>E89-D89</f>
        <v>-1100</v>
      </c>
      <c r="G89" s="16">
        <f>IF(D89=0,0,E89/D89)*100</f>
        <v>0</v>
      </c>
    </row>
    <row r="90" spans="1:7" ht="15.75" customHeight="1">
      <c r="A90" s="4"/>
      <c r="B90" s="12"/>
      <c r="C90" s="13"/>
      <c r="D90" s="14"/>
      <c r="E90" s="14"/>
      <c r="F90" s="14"/>
      <c r="G90" s="14"/>
    </row>
    <row r="91" spans="1:7" ht="15.75" customHeight="1">
      <c r="A91" s="4"/>
      <c r="B91" s="27" t="s">
        <v>69</v>
      </c>
      <c r="C91" s="27"/>
      <c r="D91" s="16">
        <f>SUM(D89)</f>
        <v>1100</v>
      </c>
      <c r="E91" s="16">
        <f>SUM(E89)</f>
        <v>0</v>
      </c>
      <c r="F91" s="16">
        <f>E91-D91</f>
        <v>-1100</v>
      </c>
      <c r="G91" s="16">
        <f>IF(D91=0,0,E91/D91)*100</f>
        <v>0</v>
      </c>
    </row>
    <row r="92" spans="1:7" ht="15.75" customHeight="1">
      <c r="A92" s="4"/>
      <c r="B92" s="12"/>
      <c r="C92" s="13"/>
      <c r="D92" s="14"/>
      <c r="E92" s="14"/>
      <c r="F92" s="14"/>
      <c r="G92" s="14"/>
    </row>
    <row r="93" spans="1:7" ht="15.75" customHeight="1">
      <c r="A93" s="4"/>
      <c r="B93" s="27" t="s">
        <v>70</v>
      </c>
      <c r="C93" s="27"/>
      <c r="D93" s="16">
        <f>SUM(D91)</f>
        <v>1100</v>
      </c>
      <c r="E93" s="16">
        <f>SUM(E91)</f>
        <v>0</v>
      </c>
      <c r="F93" s="16">
        <f>E93-D93</f>
        <v>-1100</v>
      </c>
      <c r="G93" s="16">
        <f>IF(D93=0,0,E93/D93)*100</f>
        <v>0</v>
      </c>
    </row>
    <row r="94" spans="1:7" ht="16.5" customHeight="1">
      <c r="A94" s="4"/>
      <c r="B94" s="12"/>
      <c r="C94" s="13"/>
      <c r="D94" s="14"/>
      <c r="E94" s="14"/>
      <c r="F94" s="14"/>
      <c r="G94" s="14"/>
    </row>
    <row r="95" spans="1:7" ht="16.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12"/>
      <c r="C96" s="13"/>
      <c r="D96" s="14"/>
      <c r="E96" s="14"/>
      <c r="F96" s="14"/>
      <c r="G96" s="14"/>
    </row>
    <row r="97" spans="1:7" ht="16.5" customHeight="1">
      <c r="A97" s="4"/>
      <c r="B97" s="18"/>
      <c r="C97" s="13" t="s">
        <v>10</v>
      </c>
      <c r="D97" s="16">
        <f>SUM(D33,D77,D93)</f>
        <v>82758</v>
      </c>
      <c r="E97" s="16">
        <f>SUM(E33,E77,E93)</f>
        <v>63696</v>
      </c>
      <c r="F97" s="16">
        <f>E97-D97</f>
        <v>-19062</v>
      </c>
      <c r="G97" s="16">
        <f>IF(D97=0,0,E97/D97)*100</f>
        <v>76.96657724932938</v>
      </c>
    </row>
  </sheetData>
  <sheetProtection selectLockedCells="1" selectUnlockedCells="1"/>
  <mergeCells count="31">
    <mergeCell ref="B93:C93"/>
    <mergeCell ref="B80:G80"/>
    <mergeCell ref="B81:G81"/>
    <mergeCell ref="B82:G82"/>
    <mergeCell ref="B87:C87"/>
    <mergeCell ref="B89:C89"/>
    <mergeCell ref="B91:C91"/>
    <mergeCell ref="B64:C64"/>
    <mergeCell ref="B66:G66"/>
    <mergeCell ref="B71:C71"/>
    <mergeCell ref="B73:C73"/>
    <mergeCell ref="B75:C75"/>
    <mergeCell ref="B77:C77"/>
    <mergeCell ref="B42:C42"/>
    <mergeCell ref="B44:C44"/>
    <mergeCell ref="B46:C46"/>
    <mergeCell ref="B48:G48"/>
    <mergeCell ref="B49:G49"/>
    <mergeCell ref="B62:C62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2023-10-31T13:43:50Z</dcterms:modified>
  <cp:category/>
  <cp:version/>
  <cp:contentType/>
  <cp:contentStatus/>
</cp:coreProperties>
</file>