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<sst xmlns="http://schemas.openxmlformats.org/spreadsheetml/2006/main" count="111" uniqueCount="71">
  <si>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</si>
  <si>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</si>
  <si>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</si>
  <si>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</si>
  <si>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</si>
  <si>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</si>
  <si>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</si>
  <si>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</si>
  <si>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</si>
  <si>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</si>
  <si>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</si>
  <si>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Царев брод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</si>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</sst>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showGridLines="0" tabSelected="1" zoomScalePageLayoutView="0" workbookViewId="0" topLeftCell="A1">
      <pane ySplit="6" topLeftCell="A15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40605</v>
      </c>
      <c r="E12" s="16">
        <v>33762</v>
      </c>
      <c r="F12" s="16">
        <f aca="true" t="shared" si="0" ref="F12:F27">E12-D12</f>
        <v>-6843</v>
      </c>
      <c r="G12" s="16">
        <f aca="true" t="shared" si="1" ref="G12:G27">IF(D12=0,0,E12/D12)*100</f>
        <v>83.14739564093092</v>
      </c>
      <c r="H12" s="1">
        <v>40605</v>
      </c>
      <c r="I12" s="1">
        <v>33762</v>
      </c>
    </row>
    <row r="13" spans="1:9" ht="16.5" customHeight="1">
      <c r="A13" s="4"/>
      <c r="B13" s="21" t="s">
        <v>19</v>
      </c>
      <c r="C13" s="15" t="s">
        <v>20</v>
      </c>
      <c r="D13" s="16">
        <v>40605</v>
      </c>
      <c r="E13" s="16">
        <v>33762</v>
      </c>
      <c r="F13" s="16">
        <f t="shared" si="0"/>
        <v>-6843</v>
      </c>
      <c r="G13" s="16">
        <f t="shared" si="1"/>
        <v>83.14739564093092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1310</v>
      </c>
      <c r="E14" s="16">
        <v>663</v>
      </c>
      <c r="F14" s="16">
        <f t="shared" si="0"/>
        <v>-647</v>
      </c>
      <c r="G14" s="16">
        <f t="shared" si="1"/>
        <v>50.61068702290077</v>
      </c>
      <c r="H14" s="1">
        <v>1310</v>
      </c>
      <c r="I14" s="1">
        <v>663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663</v>
      </c>
      <c r="F15" s="16">
        <f t="shared" si="0"/>
        <v>-47</v>
      </c>
      <c r="G15" s="16">
        <f t="shared" si="1"/>
        <v>93.38028169014085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600</v>
      </c>
      <c r="E16" s="16">
        <v>0</v>
      </c>
      <c r="F16" s="16">
        <f t="shared" si="0"/>
        <v>-600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7804</v>
      </c>
      <c r="E17" s="16">
        <v>6554</v>
      </c>
      <c r="F17" s="16">
        <f t="shared" si="0"/>
        <v>-1250</v>
      </c>
      <c r="G17" s="16">
        <f t="shared" si="1"/>
        <v>83.98257303946693</v>
      </c>
      <c r="H17" s="1">
        <v>7804</v>
      </c>
      <c r="I17" s="1">
        <v>6554</v>
      </c>
    </row>
    <row r="18" spans="1:9" ht="16.5" customHeight="1">
      <c r="A18" s="4"/>
      <c r="B18" s="21" t="s">
        <v>29</v>
      </c>
      <c r="C18" s="15" t="s">
        <v>30</v>
      </c>
      <c r="D18" s="16">
        <v>4719</v>
      </c>
      <c r="E18" s="16">
        <v>3962</v>
      </c>
      <c r="F18" s="16">
        <f t="shared" si="0"/>
        <v>-757</v>
      </c>
      <c r="G18" s="16">
        <f t="shared" si="1"/>
        <v>83.9584657766476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1948</v>
      </c>
      <c r="E19" s="16">
        <v>1637</v>
      </c>
      <c r="F19" s="16">
        <f t="shared" si="0"/>
        <v>-311</v>
      </c>
      <c r="G19" s="16">
        <f t="shared" si="1"/>
        <v>84.03490759753593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1137</v>
      </c>
      <c r="E20" s="16">
        <v>955</v>
      </c>
      <c r="F20" s="16">
        <f t="shared" si="0"/>
        <v>-182</v>
      </c>
      <c r="G20" s="16">
        <f t="shared" si="1"/>
        <v>83.99296394019349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16120</v>
      </c>
      <c r="E21" s="16">
        <v>3650</v>
      </c>
      <c r="F21" s="16">
        <f t="shared" si="0"/>
        <v>-12470</v>
      </c>
      <c r="G21" s="16">
        <f t="shared" si="1"/>
        <v>22.642679900744415</v>
      </c>
      <c r="H21" s="1">
        <v>16120</v>
      </c>
      <c r="I21" s="1">
        <v>3650</v>
      </c>
    </row>
    <row r="22" spans="1:9" ht="16.5" customHeight="1">
      <c r="A22" s="4"/>
      <c r="B22" s="21" t="s">
        <v>37</v>
      </c>
      <c r="C22" s="15" t="s">
        <v>38</v>
      </c>
      <c r="D22" s="16">
        <v>450</v>
      </c>
      <c r="E22" s="16">
        <v>211</v>
      </c>
      <c r="F22" s="16">
        <f t="shared" si="0"/>
        <v>-239</v>
      </c>
      <c r="G22" s="16">
        <f t="shared" si="1"/>
        <v>46.88888888888889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4500</v>
      </c>
      <c r="E23" s="16">
        <v>1649</v>
      </c>
      <c r="F23" s="16">
        <f t="shared" si="0"/>
        <v>-2851</v>
      </c>
      <c r="G23" s="16">
        <f t="shared" si="1"/>
        <v>36.644444444444446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700</v>
      </c>
      <c r="E24" s="16">
        <v>1115</v>
      </c>
      <c r="F24" s="16">
        <f t="shared" si="0"/>
        <v>415</v>
      </c>
      <c r="G24" s="16">
        <f t="shared" si="1"/>
        <v>159.28571428571428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9570</v>
      </c>
      <c r="E25" s="16">
        <v>0</v>
      </c>
      <c r="F25" s="16">
        <f t="shared" si="0"/>
        <v>-9570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900</v>
      </c>
      <c r="E26" s="16">
        <v>675</v>
      </c>
      <c r="F26" s="16">
        <f t="shared" si="0"/>
        <v>-225</v>
      </c>
      <c r="G26" s="16">
        <f t="shared" si="1"/>
        <v>75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65839</v>
      </c>
      <c r="E27" s="16">
        <f>SUM(I12:I26)</f>
        <v>44629</v>
      </c>
      <c r="F27" s="16">
        <f t="shared" si="0"/>
        <v>-21210</v>
      </c>
      <c r="G27" s="16">
        <f t="shared" si="1"/>
        <v>67.78505141329607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65839</v>
      </c>
      <c r="E29" s="16">
        <f>SUM(E27)</f>
        <v>44629</v>
      </c>
      <c r="F29" s="16">
        <f>E29-D29</f>
        <v>-21210</v>
      </c>
      <c r="G29" s="16">
        <f>IF(D29=0,0,E29/D29)*100</f>
        <v>67.78505141329607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65839</v>
      </c>
      <c r="E31" s="16">
        <f>SUM(E29)</f>
        <v>44629</v>
      </c>
      <c r="F31" s="16">
        <f>E31-D31</f>
        <v>-21210</v>
      </c>
      <c r="G31" s="16">
        <f>IF(D31=0,0,E31/D31)*100</f>
        <v>67.78505141329607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65839</v>
      </c>
      <c r="E33" s="16">
        <f>SUM(E31)</f>
        <v>44629</v>
      </c>
      <c r="F33" s="16">
        <f>E33-D33</f>
        <v>-21210</v>
      </c>
      <c r="G33" s="16">
        <f>IF(D33=0,0,E33/D33)*100</f>
        <v>67.78505141329607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15000</v>
      </c>
      <c r="E40" s="16">
        <v>11727</v>
      </c>
      <c r="F40" s="16">
        <f>E40-D40</f>
        <v>-3273</v>
      </c>
      <c r="G40" s="16">
        <f>IF(D40=0,0,E40/D40)*100</f>
        <v>78.18</v>
      </c>
      <c r="H40" s="1">
        <v>15000</v>
      </c>
      <c r="I40" s="1">
        <v>11727</v>
      </c>
    </row>
    <row r="41" spans="1:9" ht="16.5" customHeight="1">
      <c r="A41" s="4"/>
      <c r="B41" s="21" t="s">
        <v>39</v>
      </c>
      <c r="C41" s="15" t="s">
        <v>40</v>
      </c>
      <c r="D41" s="16">
        <v>15000</v>
      </c>
      <c r="E41" s="16">
        <v>11727</v>
      </c>
      <c r="F41" s="16">
        <f>E41-D41</f>
        <v>-3273</v>
      </c>
      <c r="G41" s="16">
        <f>IF(D41=0,0,E41/D41)*100</f>
        <v>78.18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15000</v>
      </c>
      <c r="E42" s="16">
        <f>SUM(I40:I41)</f>
        <v>11727</v>
      </c>
      <c r="F42" s="16">
        <f>E42-D42</f>
        <v>-3273</v>
      </c>
      <c r="G42" s="16">
        <f>IF(D42=0,0,E42/D42)*100</f>
        <v>78.18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15000</v>
      </c>
      <c r="E44" s="16">
        <f>SUM(E42)</f>
        <v>11727</v>
      </c>
      <c r="F44" s="16">
        <f>E44-D44</f>
        <v>-3273</v>
      </c>
      <c r="G44" s="16">
        <f>IF(D44=0,0,E44/D44)*100</f>
        <v>78.18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15000</v>
      </c>
      <c r="E46" s="16">
        <f>SUM(E44)</f>
        <v>11727</v>
      </c>
      <c r="F46" s="16">
        <f>E46-D46</f>
        <v>-3273</v>
      </c>
      <c r="G46" s="16">
        <f>IF(D46=0,0,E46/D46)*100</f>
        <v>78.18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21</v>
      </c>
      <c r="C51" s="15" t="s">
        <v>22</v>
      </c>
      <c r="D51" s="16">
        <v>2200</v>
      </c>
      <c r="E51" s="16">
        <v>2465</v>
      </c>
      <c r="F51" s="16">
        <f aca="true" t="shared" si="2" ref="F51:F61">E51-D51</f>
        <v>265</v>
      </c>
      <c r="G51" s="16">
        <f aca="true" t="shared" si="3" ref="G51:G61">IF(D51=0,0,E51/D51)*100</f>
        <v>112.04545454545453</v>
      </c>
      <c r="H51" s="1">
        <v>2200</v>
      </c>
      <c r="I51" s="1">
        <v>2465</v>
      </c>
    </row>
    <row r="52" spans="1:9" ht="16.5" customHeight="1">
      <c r="A52" s="4"/>
      <c r="B52" s="21" t="s">
        <v>58</v>
      </c>
      <c r="C52" s="15" t="s">
        <v>59</v>
      </c>
      <c r="D52" s="16">
        <v>2200</v>
      </c>
      <c r="E52" s="16">
        <v>2465</v>
      </c>
      <c r="F52" s="16">
        <f t="shared" si="2"/>
        <v>265</v>
      </c>
      <c r="G52" s="16">
        <f t="shared" si="3"/>
        <v>112.04545454545453</v>
      </c>
      <c r="H52" s="1">
        <v>0</v>
      </c>
      <c r="I52" s="1">
        <v>0</v>
      </c>
    </row>
    <row r="53" spans="1:9" ht="16.5" customHeight="1">
      <c r="A53" s="4"/>
      <c r="B53" s="21" t="s">
        <v>27</v>
      </c>
      <c r="C53" s="15" t="s">
        <v>28</v>
      </c>
      <c r="D53" s="16">
        <v>260</v>
      </c>
      <c r="E53" s="16">
        <v>293</v>
      </c>
      <c r="F53" s="16">
        <f t="shared" si="2"/>
        <v>33</v>
      </c>
      <c r="G53" s="16">
        <f t="shared" si="3"/>
        <v>112.6923076923077</v>
      </c>
      <c r="H53" s="1">
        <v>260</v>
      </c>
      <c r="I53" s="1">
        <v>293</v>
      </c>
    </row>
    <row r="54" spans="1:9" ht="16.5" customHeight="1">
      <c r="A54" s="4"/>
      <c r="B54" s="21" t="s">
        <v>29</v>
      </c>
      <c r="C54" s="15" t="s">
        <v>30</v>
      </c>
      <c r="D54" s="16">
        <v>134</v>
      </c>
      <c r="E54" s="16">
        <v>152</v>
      </c>
      <c r="F54" s="16">
        <f t="shared" si="2"/>
        <v>18</v>
      </c>
      <c r="G54" s="16">
        <f t="shared" si="3"/>
        <v>113.43283582089552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79</v>
      </c>
      <c r="E55" s="16">
        <v>89</v>
      </c>
      <c r="F55" s="16">
        <f t="shared" si="2"/>
        <v>10</v>
      </c>
      <c r="G55" s="16">
        <f t="shared" si="3"/>
        <v>112.65822784810126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47</v>
      </c>
      <c r="E56" s="16">
        <v>52</v>
      </c>
      <c r="F56" s="16">
        <f t="shared" si="2"/>
        <v>5</v>
      </c>
      <c r="G56" s="16">
        <f t="shared" si="3"/>
        <v>110.63829787234043</v>
      </c>
      <c r="H56" s="1">
        <v>0</v>
      </c>
      <c r="I56" s="1">
        <v>0</v>
      </c>
    </row>
    <row r="57" spans="1:9" ht="16.5" customHeight="1">
      <c r="A57" s="4"/>
      <c r="B57" s="21" t="s">
        <v>35</v>
      </c>
      <c r="C57" s="15" t="s">
        <v>36</v>
      </c>
      <c r="D57" s="16">
        <v>1000</v>
      </c>
      <c r="E57" s="16">
        <v>230</v>
      </c>
      <c r="F57" s="16">
        <f t="shared" si="2"/>
        <v>-770</v>
      </c>
      <c r="G57" s="16">
        <f t="shared" si="3"/>
        <v>23</v>
      </c>
      <c r="H57" s="1">
        <v>1000</v>
      </c>
      <c r="I57" s="1">
        <v>230</v>
      </c>
    </row>
    <row r="58" spans="1:9" ht="16.5" customHeight="1">
      <c r="A58" s="4"/>
      <c r="B58" s="21" t="s">
        <v>37</v>
      </c>
      <c r="C58" s="15" t="s">
        <v>38</v>
      </c>
      <c r="D58" s="16">
        <v>390</v>
      </c>
      <c r="E58" s="16">
        <v>230</v>
      </c>
      <c r="F58" s="16">
        <f t="shared" si="2"/>
        <v>-160</v>
      </c>
      <c r="G58" s="16">
        <f t="shared" si="3"/>
        <v>58.97435897435898</v>
      </c>
      <c r="H58" s="1">
        <v>0</v>
      </c>
      <c r="I58" s="1">
        <v>0</v>
      </c>
    </row>
    <row r="59" spans="1:9" ht="16.5" customHeight="1">
      <c r="A59" s="4"/>
      <c r="B59" s="21" t="s">
        <v>39</v>
      </c>
      <c r="C59" s="15" t="s">
        <v>40</v>
      </c>
      <c r="D59" s="16">
        <v>530</v>
      </c>
      <c r="E59" s="16">
        <v>0</v>
      </c>
      <c r="F59" s="16">
        <f t="shared" si="2"/>
        <v>-530</v>
      </c>
      <c r="G59" s="16">
        <f t="shared" si="3"/>
        <v>0</v>
      </c>
      <c r="H59" s="1">
        <v>0</v>
      </c>
      <c r="I59" s="1">
        <v>0</v>
      </c>
    </row>
    <row r="60" spans="1:9" ht="16.5" customHeight="1">
      <c r="A60" s="4"/>
      <c r="B60" s="21" t="s">
        <v>41</v>
      </c>
      <c r="C60" s="15" t="s">
        <v>42</v>
      </c>
      <c r="D60" s="16">
        <v>80</v>
      </c>
      <c r="E60" s="16">
        <v>0</v>
      </c>
      <c r="F60" s="16">
        <f t="shared" si="2"/>
        <v>-80</v>
      </c>
      <c r="G60" s="16">
        <f t="shared" si="3"/>
        <v>0</v>
      </c>
      <c r="H60" s="1">
        <v>0</v>
      </c>
      <c r="I60" s="1">
        <v>0</v>
      </c>
    </row>
    <row r="61" spans="1:7" ht="15.75" customHeight="1">
      <c r="A61" s="4"/>
      <c r="B61" s="27" t="s">
        <v>47</v>
      </c>
      <c r="C61" s="27"/>
      <c r="D61" s="16">
        <f>SUM(H51:H60)</f>
        <v>3460</v>
      </c>
      <c r="E61" s="16">
        <f>SUM(I51:I60)</f>
        <v>2988</v>
      </c>
      <c r="F61" s="16">
        <f t="shared" si="2"/>
        <v>-472</v>
      </c>
      <c r="G61" s="16">
        <f t="shared" si="3"/>
        <v>86.35838150289017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60</v>
      </c>
      <c r="C63" s="27"/>
      <c r="D63" s="16">
        <f>SUM(D61)</f>
        <v>3460</v>
      </c>
      <c r="E63" s="16">
        <f>SUM(E61)</f>
        <v>2988</v>
      </c>
      <c r="F63" s="16">
        <f>E63-D63</f>
        <v>-472</v>
      </c>
      <c r="G63" s="16">
        <f>IF(D63=0,0,E63/D63)*100</f>
        <v>86.35838150289017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6.5" customHeight="1">
      <c r="A65" s="4"/>
      <c r="B65" s="26" t="s">
        <v>61</v>
      </c>
      <c r="C65" s="26"/>
      <c r="D65" s="26"/>
      <c r="E65" s="26"/>
      <c r="F65" s="26"/>
      <c r="G65" s="26"/>
    </row>
    <row r="66" spans="1:7" ht="16.5" customHeight="1">
      <c r="A66" s="4"/>
      <c r="B66" s="20" t="s">
        <v>16</v>
      </c>
      <c r="C66" s="19"/>
      <c r="D66" s="19"/>
      <c r="E66" s="19"/>
      <c r="F66" s="19"/>
      <c r="G66" s="19"/>
    </row>
    <row r="67" spans="1:9" ht="16.5" customHeight="1">
      <c r="A67" s="4"/>
      <c r="B67" s="21" t="s">
        <v>35</v>
      </c>
      <c r="C67" s="15" t="s">
        <v>36</v>
      </c>
      <c r="D67" s="16">
        <v>80000</v>
      </c>
      <c r="E67" s="16">
        <v>56356</v>
      </c>
      <c r="F67" s="16">
        <f>E67-D67</f>
        <v>-23644</v>
      </c>
      <c r="G67" s="16">
        <f>IF(D67=0,0,E67/D67)*100</f>
        <v>70.44500000000001</v>
      </c>
      <c r="H67" s="1">
        <v>80000</v>
      </c>
      <c r="I67" s="1">
        <v>56356</v>
      </c>
    </row>
    <row r="68" spans="1:9" ht="16.5" customHeight="1">
      <c r="A68" s="4"/>
      <c r="B68" s="21" t="s">
        <v>37</v>
      </c>
      <c r="C68" s="15" t="s">
        <v>38</v>
      </c>
      <c r="D68" s="16">
        <v>6200</v>
      </c>
      <c r="E68" s="16">
        <v>0</v>
      </c>
      <c r="F68" s="16">
        <f>E68-D68</f>
        <v>-6200</v>
      </c>
      <c r="G68" s="16">
        <f>IF(D68=0,0,E68/D68)*100</f>
        <v>0</v>
      </c>
      <c r="H68" s="1">
        <v>0</v>
      </c>
      <c r="I68" s="1">
        <v>0</v>
      </c>
    </row>
    <row r="69" spans="1:9" ht="16.5" customHeight="1">
      <c r="A69" s="4"/>
      <c r="B69" s="21" t="s">
        <v>41</v>
      </c>
      <c r="C69" s="15" t="s">
        <v>42</v>
      </c>
      <c r="D69" s="16">
        <v>73800</v>
      </c>
      <c r="E69" s="16">
        <v>56356</v>
      </c>
      <c r="F69" s="16">
        <f>E69-D69</f>
        <v>-17444</v>
      </c>
      <c r="G69" s="16">
        <f>IF(D69=0,0,E69/D69)*100</f>
        <v>76.36314363143632</v>
      </c>
      <c r="H69" s="1">
        <v>0</v>
      </c>
      <c r="I69" s="1">
        <v>0</v>
      </c>
    </row>
    <row r="70" spans="1:7" ht="15.75" customHeight="1">
      <c r="A70" s="4"/>
      <c r="B70" s="27" t="s">
        <v>47</v>
      </c>
      <c r="C70" s="27"/>
      <c r="D70" s="16">
        <f>SUM(H67:H69)</f>
        <v>80000</v>
      </c>
      <c r="E70" s="16">
        <f>SUM(I67:I69)</f>
        <v>56356</v>
      </c>
      <c r="F70" s="16">
        <f>E70-D70</f>
        <v>-23644</v>
      </c>
      <c r="G70" s="16">
        <f>IF(D70=0,0,E70/D70)*100</f>
        <v>70.44500000000001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62</v>
      </c>
      <c r="C72" s="27"/>
      <c r="D72" s="16">
        <f>SUM(D70)</f>
        <v>80000</v>
      </c>
      <c r="E72" s="16">
        <f>SUM(E70)</f>
        <v>56356</v>
      </c>
      <c r="F72" s="16">
        <f>E72-D72</f>
        <v>-23644</v>
      </c>
      <c r="G72" s="16">
        <f>IF(D72=0,0,E72/D72)*100</f>
        <v>70.44500000000001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63</v>
      </c>
      <c r="C74" s="27"/>
      <c r="D74" s="16">
        <f>SUM(D63,D72)</f>
        <v>83460</v>
      </c>
      <c r="E74" s="16">
        <f>SUM(E63,E72)</f>
        <v>59344</v>
      </c>
      <c r="F74" s="16">
        <f>E74-D74</f>
        <v>-24116</v>
      </c>
      <c r="G74" s="16">
        <f>IF(D74=0,0,E74/D74)*100</f>
        <v>71.10472082434698</v>
      </c>
    </row>
    <row r="75" spans="1:7" ht="15.75" customHeight="1">
      <c r="A75" s="4"/>
      <c r="B75" s="12"/>
      <c r="C75" s="13"/>
      <c r="D75" s="14"/>
      <c r="E75" s="14"/>
      <c r="F75" s="14"/>
      <c r="G75" s="14"/>
    </row>
    <row r="76" spans="1:7" ht="15.75" customHeight="1">
      <c r="A76" s="4"/>
      <c r="B76" s="27" t="s">
        <v>64</v>
      </c>
      <c r="C76" s="27"/>
      <c r="D76" s="16">
        <f>SUM(D46,D74)</f>
        <v>98460</v>
      </c>
      <c r="E76" s="16">
        <f>SUM(E46,E74)</f>
        <v>71071</v>
      </c>
      <c r="F76" s="16">
        <f>E76-D76</f>
        <v>-27389</v>
      </c>
      <c r="G76" s="16">
        <f>IF(D76=0,0,E76/D76)*100</f>
        <v>72.18261222831607</v>
      </c>
    </row>
    <row r="77" spans="1:7" ht="16.5" customHeight="1">
      <c r="A77" s="4"/>
      <c r="B77" s="12"/>
      <c r="C77" s="13"/>
      <c r="D77" s="14"/>
      <c r="E77" s="14"/>
      <c r="F77" s="14"/>
      <c r="G77" s="14"/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24" t="s">
        <v>65</v>
      </c>
      <c r="C79" s="24"/>
      <c r="D79" s="24"/>
      <c r="E79" s="24"/>
      <c r="F79" s="24"/>
      <c r="G79" s="24"/>
    </row>
    <row r="80" spans="1:7" ht="16.5" customHeight="1">
      <c r="A80" s="4"/>
      <c r="B80" s="25" t="s">
        <v>66</v>
      </c>
      <c r="C80" s="25"/>
      <c r="D80" s="25"/>
      <c r="E80" s="25"/>
      <c r="F80" s="25"/>
      <c r="G80" s="25"/>
    </row>
    <row r="81" spans="1:7" ht="16.5" customHeight="1">
      <c r="A81" s="4"/>
      <c r="B81" s="26" t="s">
        <v>67</v>
      </c>
      <c r="C81" s="26"/>
      <c r="D81" s="26"/>
      <c r="E81" s="26"/>
      <c r="F81" s="26"/>
      <c r="G81" s="26"/>
    </row>
    <row r="82" spans="1:7" ht="16.5" customHeight="1">
      <c r="A82" s="4"/>
      <c r="B82" s="20" t="s">
        <v>16</v>
      </c>
      <c r="C82" s="19"/>
      <c r="D82" s="19"/>
      <c r="E82" s="19"/>
      <c r="F82" s="19"/>
      <c r="G82" s="19"/>
    </row>
    <row r="83" spans="1:9" ht="16.5" customHeight="1">
      <c r="A83" s="4"/>
      <c r="B83" s="21" t="s">
        <v>35</v>
      </c>
      <c r="C83" s="15" t="s">
        <v>36</v>
      </c>
      <c r="D83" s="16">
        <v>800</v>
      </c>
      <c r="E83" s="16">
        <v>800</v>
      </c>
      <c r="F83" s="16">
        <f>E83-D83</f>
        <v>0</v>
      </c>
      <c r="G83" s="16">
        <f>IF(D83=0,0,E83/D83)*100</f>
        <v>100</v>
      </c>
      <c r="H83" s="1">
        <v>800</v>
      </c>
      <c r="I83" s="1">
        <v>800</v>
      </c>
    </row>
    <row r="84" spans="1:9" ht="16.5" customHeight="1">
      <c r="A84" s="4"/>
      <c r="B84" s="21" t="s">
        <v>41</v>
      </c>
      <c r="C84" s="15" t="s">
        <v>42</v>
      </c>
      <c r="D84" s="16">
        <v>800</v>
      </c>
      <c r="E84" s="16">
        <v>800</v>
      </c>
      <c r="F84" s="16">
        <f>E84-D84</f>
        <v>0</v>
      </c>
      <c r="G84" s="16">
        <f>IF(D84=0,0,E84/D84)*100</f>
        <v>100</v>
      </c>
      <c r="H84" s="1">
        <v>0</v>
      </c>
      <c r="I84" s="1">
        <v>0</v>
      </c>
    </row>
    <row r="85" spans="1:7" ht="15.75" customHeight="1">
      <c r="A85" s="4"/>
      <c r="B85" s="27" t="s">
        <v>47</v>
      </c>
      <c r="C85" s="27"/>
      <c r="D85" s="16">
        <f>SUM(H83:H84)</f>
        <v>800</v>
      </c>
      <c r="E85" s="16">
        <f>SUM(I83:I84)</f>
        <v>800</v>
      </c>
      <c r="F85" s="16">
        <f>E85-D85</f>
        <v>0</v>
      </c>
      <c r="G85" s="16">
        <f>IF(D85=0,0,E85/D85)*100</f>
        <v>100</v>
      </c>
    </row>
    <row r="86" spans="1:7" ht="15.75" customHeight="1">
      <c r="A86" s="4"/>
      <c r="B86" s="12"/>
      <c r="C86" s="13"/>
      <c r="D86" s="14"/>
      <c r="E86" s="14"/>
      <c r="F86" s="14"/>
      <c r="G86" s="14"/>
    </row>
    <row r="87" spans="1:7" ht="15.75" customHeight="1">
      <c r="A87" s="4"/>
      <c r="B87" s="27" t="s">
        <v>68</v>
      </c>
      <c r="C87" s="27"/>
      <c r="D87" s="16">
        <f>SUM(D85)</f>
        <v>800</v>
      </c>
      <c r="E87" s="16">
        <f>SUM(E85)</f>
        <v>800</v>
      </c>
      <c r="F87" s="16">
        <f>E87-D87</f>
        <v>0</v>
      </c>
      <c r="G87" s="16">
        <f>IF(D87=0,0,E87/D87)*100</f>
        <v>100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69</v>
      </c>
      <c r="C89" s="27"/>
      <c r="D89" s="16">
        <f>SUM(D87)</f>
        <v>800</v>
      </c>
      <c r="E89" s="16">
        <f>SUM(E87)</f>
        <v>800</v>
      </c>
      <c r="F89" s="16">
        <f>E89-D89</f>
        <v>0</v>
      </c>
      <c r="G89" s="16">
        <f>IF(D89=0,0,E89/D89)*100</f>
        <v>100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70</v>
      </c>
      <c r="C91" s="27"/>
      <c r="D91" s="16">
        <f>SUM(D89)</f>
        <v>800</v>
      </c>
      <c r="E91" s="16">
        <f>SUM(E89)</f>
        <v>800</v>
      </c>
      <c r="F91" s="16">
        <f>E91-D91</f>
        <v>0</v>
      </c>
      <c r="G91" s="16">
        <f>IF(D91=0,0,E91/D91)*100</f>
        <v>100</v>
      </c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8"/>
      <c r="C95" s="13" t="s">
        <v>10</v>
      </c>
      <c r="D95" s="16">
        <f>SUM(D33,D76,D91)</f>
        <v>165099</v>
      </c>
      <c r="E95" s="16">
        <f>SUM(E33,E76,E91)</f>
        <v>116500</v>
      </c>
      <c r="F95" s="16">
        <f>E95-D95</f>
        <v>-48599</v>
      </c>
      <c r="G95" s="16">
        <f>IF(D95=0,0,E95/D95)*100</f>
        <v>70.56372237263703</v>
      </c>
    </row>
  </sheetData>
  <sheetProtection selectLockedCells="1" selectUnlockedCells="1"/>
  <mergeCells count="31">
    <mergeCell ref="B91:C91"/>
    <mergeCell ref="B79:G79"/>
    <mergeCell ref="B80:G80"/>
    <mergeCell ref="B81:G81"/>
    <mergeCell ref="B85:C85"/>
    <mergeCell ref="B87:C87"/>
    <mergeCell ref="B89:C89"/>
    <mergeCell ref="B63:C63"/>
    <mergeCell ref="B65:G65"/>
    <mergeCell ref="B70:C70"/>
    <mergeCell ref="B72:C72"/>
    <mergeCell ref="B74:C74"/>
    <mergeCell ref="B76:C76"/>
    <mergeCell ref="B42:C42"/>
    <mergeCell ref="B44:C44"/>
    <mergeCell ref="B46:C46"/>
    <mergeCell ref="B48:G48"/>
    <mergeCell ref="B49:G49"/>
    <mergeCell ref="B61:C61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2023-10-31T13:44:47Z</dcterms:modified>
  <cp:category/>
  <cp:version/>
  <cp:contentType/>
  <cp:contentStatus/>
</cp:coreProperties>
</file>