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<sst xmlns="http://schemas.openxmlformats.org/spreadsheetml/2006/main" count="103" uniqueCount="71">
  <si>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</si>
  <si>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</si>
  <si>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</si>
  <si>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</si>
  <si>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</si>
  <si>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</si>
  <si>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</si>
  <si>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</si>
  <si>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</si>
  <si>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</si>
  <si>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</si>
  <si>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Ивански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</si>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</sst>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view="pageBreakPreview" zoomScale="60" zoomScalePageLayoutView="0" workbookViewId="0" topLeftCell="A1">
      <pane ySplit="6" topLeftCell="A64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34260</v>
      </c>
      <c r="E12" s="16">
        <v>41255</v>
      </c>
      <c r="F12" s="16">
        <f aca="true" t="shared" si="0" ref="F12:F27">E12-D12</f>
        <v>6995</v>
      </c>
      <c r="G12" s="16">
        <f aca="true" t="shared" si="1" ref="G12:G27">IF(D12=0,0,E12/D12)*100</f>
        <v>120.4173963806188</v>
      </c>
      <c r="H12" s="1">
        <v>34260</v>
      </c>
      <c r="I12" s="1">
        <v>41255</v>
      </c>
    </row>
    <row r="13" spans="1:9" ht="16.5" customHeight="1">
      <c r="A13" s="4"/>
      <c r="B13" s="21" t="s">
        <v>19</v>
      </c>
      <c r="C13" s="15" t="s">
        <v>20</v>
      </c>
      <c r="D13" s="16">
        <v>34260</v>
      </c>
      <c r="E13" s="16">
        <v>41255</v>
      </c>
      <c r="F13" s="16">
        <f t="shared" si="0"/>
        <v>6995</v>
      </c>
      <c r="G13" s="16">
        <f t="shared" si="1"/>
        <v>120.4173963806188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7562</v>
      </c>
      <c r="F14" s="16">
        <f t="shared" si="0"/>
        <v>6852</v>
      </c>
      <c r="G14" s="16">
        <f t="shared" si="1"/>
        <v>1065.0704225352113</v>
      </c>
      <c r="H14" s="1">
        <v>710</v>
      </c>
      <c r="I14" s="1">
        <v>7562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830</v>
      </c>
      <c r="F15" s="16">
        <f t="shared" si="0"/>
        <v>120</v>
      </c>
      <c r="G15" s="16">
        <f t="shared" si="1"/>
        <v>116.90140845070422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6732</v>
      </c>
      <c r="F16" s="16">
        <f t="shared" si="0"/>
        <v>6732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6584</v>
      </c>
      <c r="E17" s="16">
        <v>8016</v>
      </c>
      <c r="F17" s="16">
        <f t="shared" si="0"/>
        <v>1432</v>
      </c>
      <c r="G17" s="16">
        <f t="shared" si="1"/>
        <v>121.74969623329284</v>
      </c>
      <c r="H17" s="1">
        <v>6584</v>
      </c>
      <c r="I17" s="1">
        <v>8016</v>
      </c>
    </row>
    <row r="18" spans="1:9" ht="16.5" customHeight="1">
      <c r="A18" s="4"/>
      <c r="B18" s="21" t="s">
        <v>29</v>
      </c>
      <c r="C18" s="15" t="s">
        <v>30</v>
      </c>
      <c r="D18" s="16">
        <v>3981</v>
      </c>
      <c r="E18" s="16">
        <v>5120</v>
      </c>
      <c r="F18" s="16">
        <f t="shared" si="0"/>
        <v>1139</v>
      </c>
      <c r="G18" s="16">
        <f t="shared" si="1"/>
        <v>128.6109017834715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1644</v>
      </c>
      <c r="E19" s="16">
        <v>2002</v>
      </c>
      <c r="F19" s="16">
        <f t="shared" si="0"/>
        <v>358</v>
      </c>
      <c r="G19" s="16">
        <f t="shared" si="1"/>
        <v>121.77615571776155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959</v>
      </c>
      <c r="E20" s="16">
        <v>894</v>
      </c>
      <c r="F20" s="16">
        <f t="shared" si="0"/>
        <v>-65</v>
      </c>
      <c r="G20" s="16">
        <f t="shared" si="1"/>
        <v>93.2221063607925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7409</v>
      </c>
      <c r="E21" s="16">
        <v>7251</v>
      </c>
      <c r="F21" s="16">
        <f t="shared" si="0"/>
        <v>-158</v>
      </c>
      <c r="G21" s="16">
        <f t="shared" si="1"/>
        <v>97.86745849642327</v>
      </c>
      <c r="H21" s="1">
        <v>7409</v>
      </c>
      <c r="I21" s="1">
        <v>7251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2288</v>
      </c>
      <c r="F22" s="16">
        <f t="shared" si="0"/>
        <v>288</v>
      </c>
      <c r="G22" s="16">
        <f t="shared" si="1"/>
        <v>114.39999999999999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3558</v>
      </c>
      <c r="F23" s="16">
        <f t="shared" si="0"/>
        <v>1558</v>
      </c>
      <c r="G23" s="16">
        <f t="shared" si="1"/>
        <v>177.89999999999998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1245</v>
      </c>
      <c r="F24" s="16">
        <f t="shared" si="0"/>
        <v>-755</v>
      </c>
      <c r="G24" s="16">
        <f t="shared" si="1"/>
        <v>62.25000000000001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409</v>
      </c>
      <c r="E25" s="16">
        <v>160</v>
      </c>
      <c r="F25" s="16">
        <f t="shared" si="0"/>
        <v>-249</v>
      </c>
      <c r="G25" s="16">
        <f t="shared" si="1"/>
        <v>39.119804400978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1000</v>
      </c>
      <c r="E26" s="16">
        <v>0</v>
      </c>
      <c r="F26" s="16">
        <f t="shared" si="0"/>
        <v>-1000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48963</v>
      </c>
      <c r="E27" s="16">
        <f>SUM(I12:I26)</f>
        <v>64084</v>
      </c>
      <c r="F27" s="16">
        <f t="shared" si="0"/>
        <v>15121</v>
      </c>
      <c r="G27" s="16">
        <f t="shared" si="1"/>
        <v>130.88250311459672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48963</v>
      </c>
      <c r="E29" s="16">
        <f>SUM(E27)</f>
        <v>64084</v>
      </c>
      <c r="F29" s="16">
        <f>E29-D29</f>
        <v>15121</v>
      </c>
      <c r="G29" s="16">
        <f>IF(D29=0,0,E29/D29)*100</f>
        <v>130.88250311459672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48963</v>
      </c>
      <c r="E31" s="16">
        <f>SUM(E29)</f>
        <v>64084</v>
      </c>
      <c r="F31" s="16">
        <f>E31-D31</f>
        <v>15121</v>
      </c>
      <c r="G31" s="16">
        <f>IF(D31=0,0,E31/D31)*100</f>
        <v>130.88250311459672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48963</v>
      </c>
      <c r="E33" s="16">
        <f>SUM(E31)</f>
        <v>64084</v>
      </c>
      <c r="F33" s="16">
        <f>E33-D33</f>
        <v>15121</v>
      </c>
      <c r="G33" s="16">
        <f>IF(D33=0,0,E33/D33)*100</f>
        <v>130.88250311459672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12000</v>
      </c>
      <c r="E40" s="16">
        <v>20399</v>
      </c>
      <c r="F40" s="16">
        <f>E40-D40</f>
        <v>8399</v>
      </c>
      <c r="G40" s="16">
        <f>IF(D40=0,0,E40/D40)*100</f>
        <v>169.99166666666667</v>
      </c>
      <c r="H40" s="1">
        <v>12000</v>
      </c>
      <c r="I40" s="1">
        <v>20399</v>
      </c>
    </row>
    <row r="41" spans="1:9" ht="16.5" customHeight="1">
      <c r="A41" s="4"/>
      <c r="B41" s="21" t="s">
        <v>39</v>
      </c>
      <c r="C41" s="15" t="s">
        <v>40</v>
      </c>
      <c r="D41" s="16">
        <v>12000</v>
      </c>
      <c r="E41" s="16">
        <v>20399</v>
      </c>
      <c r="F41" s="16">
        <f>E41-D41</f>
        <v>8399</v>
      </c>
      <c r="G41" s="16">
        <f>IF(D41=0,0,E41/D41)*100</f>
        <v>169.99166666666667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12000</v>
      </c>
      <c r="E42" s="16">
        <f>SUM(I40:I41)</f>
        <v>20399</v>
      </c>
      <c r="F42" s="16">
        <f>E42-D42</f>
        <v>8399</v>
      </c>
      <c r="G42" s="16">
        <f>IF(D42=0,0,E42/D42)*100</f>
        <v>169.99166666666667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12000</v>
      </c>
      <c r="E44" s="16">
        <f>SUM(E42)</f>
        <v>20399</v>
      </c>
      <c r="F44" s="16">
        <f>E44-D44</f>
        <v>8399</v>
      </c>
      <c r="G44" s="16">
        <f>IF(D44=0,0,E44/D44)*100</f>
        <v>169.99166666666667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12000</v>
      </c>
      <c r="E46" s="16">
        <f>SUM(E44)</f>
        <v>20399</v>
      </c>
      <c r="F46" s="16">
        <f>E46-D46</f>
        <v>8399</v>
      </c>
      <c r="G46" s="16">
        <f>IF(D46=0,0,E46/D46)*100</f>
        <v>169.99166666666667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4233</v>
      </c>
      <c r="F51" s="16">
        <f aca="true" t="shared" si="2" ref="F51:F56">E51-D51</f>
        <v>4233</v>
      </c>
      <c r="G51" s="16">
        <f aca="true" t="shared" si="3" ref="G51:G56">IF(D51=0,0,E51/D51)*100</f>
        <v>0</v>
      </c>
      <c r="H51" s="1">
        <v>0</v>
      </c>
      <c r="I51" s="1">
        <v>4233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4233</v>
      </c>
      <c r="F52" s="16">
        <f t="shared" si="2"/>
        <v>4233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2998</v>
      </c>
      <c r="E53" s="16">
        <v>195</v>
      </c>
      <c r="F53" s="16">
        <f t="shared" si="2"/>
        <v>-2803</v>
      </c>
      <c r="G53" s="16">
        <f t="shared" si="3"/>
        <v>6.504336224149434</v>
      </c>
      <c r="H53" s="1">
        <v>2998</v>
      </c>
      <c r="I53" s="1">
        <v>195</v>
      </c>
    </row>
    <row r="54" spans="1:9" ht="16.5" customHeight="1">
      <c r="A54" s="4"/>
      <c r="B54" s="21" t="s">
        <v>37</v>
      </c>
      <c r="C54" s="15" t="s">
        <v>38</v>
      </c>
      <c r="D54" s="16">
        <v>0</v>
      </c>
      <c r="E54" s="16">
        <v>195</v>
      </c>
      <c r="F54" s="16">
        <f t="shared" si="2"/>
        <v>195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41</v>
      </c>
      <c r="C55" s="15" t="s">
        <v>42</v>
      </c>
      <c r="D55" s="16">
        <v>2998</v>
      </c>
      <c r="E55" s="16">
        <v>0</v>
      </c>
      <c r="F55" s="16">
        <f t="shared" si="2"/>
        <v>-2998</v>
      </c>
      <c r="G55" s="16">
        <f t="shared" si="3"/>
        <v>0</v>
      </c>
      <c r="H55" s="1">
        <v>0</v>
      </c>
      <c r="I55" s="1">
        <v>0</v>
      </c>
    </row>
    <row r="56" spans="1:7" ht="15.75" customHeight="1">
      <c r="A56" s="4"/>
      <c r="B56" s="27" t="s">
        <v>47</v>
      </c>
      <c r="C56" s="27"/>
      <c r="D56" s="16">
        <f>SUM(H51:H55)</f>
        <v>2998</v>
      </c>
      <c r="E56" s="16">
        <f>SUM(I51:I55)</f>
        <v>4428</v>
      </c>
      <c r="F56" s="16">
        <f t="shared" si="2"/>
        <v>1430</v>
      </c>
      <c r="G56" s="16">
        <f t="shared" si="3"/>
        <v>147.6984656437625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60</v>
      </c>
      <c r="C58" s="27"/>
      <c r="D58" s="16">
        <f>SUM(D56)</f>
        <v>2998</v>
      </c>
      <c r="E58" s="16">
        <f>SUM(E56)</f>
        <v>4428</v>
      </c>
      <c r="F58" s="16">
        <f>E58-D58</f>
        <v>1430</v>
      </c>
      <c r="G58" s="16">
        <f>IF(D58=0,0,E58/D58)*100</f>
        <v>147.6984656437625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61</v>
      </c>
      <c r="C60" s="26"/>
      <c r="D60" s="26"/>
      <c r="E60" s="26"/>
      <c r="F60" s="26"/>
      <c r="G60" s="26"/>
    </row>
    <row r="61" spans="1:7" ht="16.5" customHeight="1">
      <c r="A61" s="4"/>
      <c r="B61" s="19" t="s">
        <v>16</v>
      </c>
      <c r="C61" s="20"/>
      <c r="D61" s="20"/>
      <c r="E61" s="20"/>
      <c r="F61" s="20"/>
      <c r="G61" s="20"/>
    </row>
    <row r="62" spans="1:9" ht="16.5" customHeight="1">
      <c r="A62" s="4"/>
      <c r="B62" s="21" t="s">
        <v>35</v>
      </c>
      <c r="C62" s="15" t="s">
        <v>36</v>
      </c>
      <c r="D62" s="16">
        <v>36000</v>
      </c>
      <c r="E62" s="16">
        <v>65413</v>
      </c>
      <c r="F62" s="16">
        <f>E62-D62</f>
        <v>29413</v>
      </c>
      <c r="G62" s="16">
        <f>IF(D62=0,0,E62/D62)*100</f>
        <v>181.70277777777778</v>
      </c>
      <c r="H62" s="1">
        <v>36000</v>
      </c>
      <c r="I62" s="1">
        <v>65413</v>
      </c>
    </row>
    <row r="63" spans="1:9" ht="16.5" customHeight="1">
      <c r="A63" s="4"/>
      <c r="B63" s="21" t="s">
        <v>37</v>
      </c>
      <c r="C63" s="15" t="s">
        <v>38</v>
      </c>
      <c r="D63" s="16">
        <v>6000</v>
      </c>
      <c r="E63" s="16">
        <v>0</v>
      </c>
      <c r="F63" s="16">
        <f>E63-D63</f>
        <v>-6000</v>
      </c>
      <c r="G63" s="16">
        <f>IF(D63=0,0,E63/D63)*100</f>
        <v>0</v>
      </c>
      <c r="H63" s="1">
        <v>0</v>
      </c>
      <c r="I63" s="1">
        <v>0</v>
      </c>
    </row>
    <row r="64" spans="1:9" ht="16.5" customHeight="1">
      <c r="A64" s="4"/>
      <c r="B64" s="21" t="s">
        <v>41</v>
      </c>
      <c r="C64" s="15" t="s">
        <v>42</v>
      </c>
      <c r="D64" s="16">
        <v>30000</v>
      </c>
      <c r="E64" s="16">
        <v>65413</v>
      </c>
      <c r="F64" s="16">
        <f>E64-D64</f>
        <v>35413</v>
      </c>
      <c r="G64" s="16">
        <f>IF(D64=0,0,E64/D64)*100</f>
        <v>218.04333333333332</v>
      </c>
      <c r="H64" s="1">
        <v>0</v>
      </c>
      <c r="I64" s="1">
        <v>0</v>
      </c>
    </row>
    <row r="65" spans="1:7" ht="15.75" customHeight="1">
      <c r="A65" s="4"/>
      <c r="B65" s="27" t="s">
        <v>47</v>
      </c>
      <c r="C65" s="27"/>
      <c r="D65" s="16">
        <f>SUM(H62:H64)</f>
        <v>36000</v>
      </c>
      <c r="E65" s="16">
        <f>SUM(I62:I64)</f>
        <v>65413</v>
      </c>
      <c r="F65" s="16">
        <f>E65-D65</f>
        <v>29413</v>
      </c>
      <c r="G65" s="16">
        <f>IF(D65=0,0,E65/D65)*100</f>
        <v>181.70277777777778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62</v>
      </c>
      <c r="C67" s="27"/>
      <c r="D67" s="16">
        <f>SUM(D65)</f>
        <v>36000</v>
      </c>
      <c r="E67" s="16">
        <f>SUM(E65)</f>
        <v>65413</v>
      </c>
      <c r="F67" s="16">
        <f>E67-D67</f>
        <v>29413</v>
      </c>
      <c r="G67" s="16">
        <f>IF(D67=0,0,E67/D67)*100</f>
        <v>181.70277777777778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63</v>
      </c>
      <c r="C69" s="27"/>
      <c r="D69" s="16">
        <f>SUM(D58,D67)</f>
        <v>38998</v>
      </c>
      <c r="E69" s="16">
        <f>SUM(E58,E67)</f>
        <v>69841</v>
      </c>
      <c r="F69" s="16">
        <f>E69-D69</f>
        <v>30843</v>
      </c>
      <c r="G69" s="16">
        <f>IF(D69=0,0,E69/D69)*100</f>
        <v>179.0886712139084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64</v>
      </c>
      <c r="C71" s="27"/>
      <c r="D71" s="16">
        <f>SUM(D46,D69)</f>
        <v>50998</v>
      </c>
      <c r="E71" s="16">
        <f>SUM(E46,E69)</f>
        <v>90240</v>
      </c>
      <c r="F71" s="16">
        <f>E71-D71</f>
        <v>39242</v>
      </c>
      <c r="G71" s="16">
        <f>IF(D71=0,0,E71/D71)*100</f>
        <v>176.94811561237697</v>
      </c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24" t="s">
        <v>65</v>
      </c>
      <c r="C74" s="24"/>
      <c r="D74" s="24"/>
      <c r="E74" s="24"/>
      <c r="F74" s="24"/>
      <c r="G74" s="24"/>
    </row>
    <row r="75" spans="1:7" ht="16.5" customHeight="1">
      <c r="A75" s="4"/>
      <c r="B75" s="25" t="s">
        <v>66</v>
      </c>
      <c r="C75" s="25"/>
      <c r="D75" s="25"/>
      <c r="E75" s="25"/>
      <c r="F75" s="25"/>
      <c r="G75" s="25"/>
    </row>
    <row r="76" spans="1:7" ht="16.5" customHeight="1">
      <c r="A76" s="4"/>
      <c r="B76" s="26" t="s">
        <v>67</v>
      </c>
      <c r="C76" s="26"/>
      <c r="D76" s="26"/>
      <c r="E76" s="26"/>
      <c r="F76" s="26"/>
      <c r="G76" s="26"/>
    </row>
    <row r="77" spans="1:7" ht="16.5" customHeight="1">
      <c r="A77" s="4"/>
      <c r="B77" s="19" t="s">
        <v>16</v>
      </c>
      <c r="C77" s="20"/>
      <c r="D77" s="20"/>
      <c r="E77" s="20"/>
      <c r="F77" s="20"/>
      <c r="G77" s="20"/>
    </row>
    <row r="78" spans="1:9" ht="16.5" customHeight="1">
      <c r="A78" s="4"/>
      <c r="B78" s="21" t="s">
        <v>35</v>
      </c>
      <c r="C78" s="15" t="s">
        <v>36</v>
      </c>
      <c r="D78" s="16">
        <v>1200</v>
      </c>
      <c r="E78" s="16">
        <v>1200</v>
      </c>
      <c r="F78" s="16">
        <f>E78-D78</f>
        <v>0</v>
      </c>
      <c r="G78" s="16">
        <f>IF(D78=0,0,E78/D78)*100</f>
        <v>100</v>
      </c>
      <c r="H78" s="1">
        <v>1200</v>
      </c>
      <c r="I78" s="1">
        <v>1200</v>
      </c>
    </row>
    <row r="79" spans="1:9" ht="16.5" customHeight="1">
      <c r="A79" s="4"/>
      <c r="B79" s="21" t="s">
        <v>37</v>
      </c>
      <c r="C79" s="15" t="s">
        <v>38</v>
      </c>
      <c r="D79" s="16">
        <v>200</v>
      </c>
      <c r="E79" s="16">
        <v>0</v>
      </c>
      <c r="F79" s="16">
        <f>E79-D79</f>
        <v>-200</v>
      </c>
      <c r="G79" s="16">
        <f>IF(D79=0,0,E79/D79)*100</f>
        <v>0</v>
      </c>
      <c r="H79" s="1">
        <v>0</v>
      </c>
      <c r="I79" s="1">
        <v>0</v>
      </c>
    </row>
    <row r="80" spans="1:9" ht="16.5" customHeight="1">
      <c r="A80" s="4"/>
      <c r="B80" s="21" t="s">
        <v>41</v>
      </c>
      <c r="C80" s="15" t="s">
        <v>42</v>
      </c>
      <c r="D80" s="16">
        <v>1000</v>
      </c>
      <c r="E80" s="16">
        <v>1200</v>
      </c>
      <c r="F80" s="16">
        <f>E80-D80</f>
        <v>200</v>
      </c>
      <c r="G80" s="16">
        <f>IF(D80=0,0,E80/D80)*100</f>
        <v>120</v>
      </c>
      <c r="H80" s="1">
        <v>0</v>
      </c>
      <c r="I80" s="1">
        <v>0</v>
      </c>
    </row>
    <row r="81" spans="1:7" ht="15.75" customHeight="1">
      <c r="A81" s="4"/>
      <c r="B81" s="27" t="s">
        <v>47</v>
      </c>
      <c r="C81" s="27"/>
      <c r="D81" s="16">
        <f>SUM(H78:H80)</f>
        <v>1200</v>
      </c>
      <c r="E81" s="16">
        <f>SUM(I78:I80)</f>
        <v>1200</v>
      </c>
      <c r="F81" s="16">
        <f>E81-D81</f>
        <v>0</v>
      </c>
      <c r="G81" s="16">
        <f>IF(D81=0,0,E81/D81)*100</f>
        <v>100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68</v>
      </c>
      <c r="C83" s="27"/>
      <c r="D83" s="16">
        <f>SUM(D81)</f>
        <v>1200</v>
      </c>
      <c r="E83" s="16">
        <f>SUM(E81)</f>
        <v>1200</v>
      </c>
      <c r="F83" s="16">
        <f>E83-D83</f>
        <v>0</v>
      </c>
      <c r="G83" s="16">
        <f>IF(D83=0,0,E83/D83)*100</f>
        <v>100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69</v>
      </c>
      <c r="C85" s="27"/>
      <c r="D85" s="16">
        <f>SUM(D83)</f>
        <v>1200</v>
      </c>
      <c r="E85" s="16">
        <f>SUM(E83)</f>
        <v>1200</v>
      </c>
      <c r="F85" s="16">
        <f>E85-D85</f>
        <v>0</v>
      </c>
      <c r="G85" s="16">
        <f>IF(D85=0,0,E85/D85)*100</f>
        <v>100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70</v>
      </c>
      <c r="C87" s="27"/>
      <c r="D87" s="16">
        <f>SUM(D85)</f>
        <v>1200</v>
      </c>
      <c r="E87" s="16">
        <f>SUM(E85)</f>
        <v>1200</v>
      </c>
      <c r="F87" s="16">
        <f>E87-D87</f>
        <v>0</v>
      </c>
      <c r="G87" s="16">
        <f>IF(D87=0,0,E87/D87)*100</f>
        <v>100</v>
      </c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8"/>
      <c r="C91" s="13" t="s">
        <v>10</v>
      </c>
      <c r="D91" s="16">
        <f>SUM(D33,D71,D87)</f>
        <v>101161</v>
      </c>
      <c r="E91" s="16">
        <f>SUM(E33,E71,E87)</f>
        <v>155524</v>
      </c>
      <c r="F91" s="16">
        <f>E91-D91</f>
        <v>54363</v>
      </c>
      <c r="G91" s="16">
        <f>IF(D91=0,0,E91/D91)*100</f>
        <v>153.73908917468196</v>
      </c>
    </row>
  </sheetData>
  <sheetProtection selectLockedCells="1" selectUnlockedCells="1"/>
  <mergeCells count="31">
    <mergeCell ref="B87:C87"/>
    <mergeCell ref="B74:G74"/>
    <mergeCell ref="B75:G75"/>
    <mergeCell ref="B76:G76"/>
    <mergeCell ref="B81:C81"/>
    <mergeCell ref="B83:C83"/>
    <mergeCell ref="B85:C85"/>
    <mergeCell ref="B58:C58"/>
    <mergeCell ref="B60:G60"/>
    <mergeCell ref="B65:C65"/>
    <mergeCell ref="B67:C67"/>
    <mergeCell ref="B69:C69"/>
    <mergeCell ref="B71:C71"/>
    <mergeCell ref="B42:C42"/>
    <mergeCell ref="B44:C44"/>
    <mergeCell ref="B46:C46"/>
    <mergeCell ref="B48:G48"/>
    <mergeCell ref="B49:G49"/>
    <mergeCell ref="B56:C56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2024-02-21T08:35:57Z</dcterms:modified>
  <cp:category/>
  <cp:version/>
  <cp:contentType/>
  <cp:contentStatus/>
</cp:coreProperties>
</file>