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<sst xmlns="http://schemas.openxmlformats.org/spreadsheetml/2006/main" count="115" uniqueCount="73">
  <si>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</si>
  <si>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</si>
  <si>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</si>
  <si>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</si>
  <si>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</si>
  <si>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</si>
  <si>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</si>
  <si>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</si>
  <si>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</si>
  <si>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</si>
  <si>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</si>
  <si>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Илия Блъсков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</si>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</sst>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41278</v>
      </c>
      <c r="E12" s="16">
        <v>41929</v>
      </c>
      <c r="F12" s="16">
        <f aca="true" t="shared" si="0" ref="F12:F28">E12-D12</f>
        <v>651</v>
      </c>
      <c r="G12" s="16">
        <f aca="true" t="shared" si="1" ref="G12:G28">IF(D12=0,0,E12/D12)*100</f>
        <v>101.57711129415186</v>
      </c>
      <c r="H12" s="1">
        <v>41278</v>
      </c>
      <c r="I12" s="1">
        <v>41929</v>
      </c>
    </row>
    <row r="13" spans="1:9" ht="16.5" customHeight="1">
      <c r="A13" s="4"/>
      <c r="B13" s="21" t="s">
        <v>19</v>
      </c>
      <c r="C13" s="15" t="s">
        <v>20</v>
      </c>
      <c r="D13" s="16">
        <v>41278</v>
      </c>
      <c r="E13" s="16">
        <v>41929</v>
      </c>
      <c r="F13" s="16">
        <f t="shared" si="0"/>
        <v>651</v>
      </c>
      <c r="G13" s="16">
        <f t="shared" si="1"/>
        <v>101.57711129415186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21923</v>
      </c>
      <c r="F14" s="16">
        <f t="shared" si="0"/>
        <v>21568</v>
      </c>
      <c r="G14" s="16">
        <f t="shared" si="1"/>
        <v>6175.492957746478</v>
      </c>
      <c r="H14" s="1">
        <v>355</v>
      </c>
      <c r="I14" s="1">
        <v>21923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1160</v>
      </c>
      <c r="F15" s="16">
        <f t="shared" si="0"/>
        <v>805</v>
      </c>
      <c r="G15" s="16">
        <f t="shared" si="1"/>
        <v>326.7605633802817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20553</v>
      </c>
      <c r="F16" s="16">
        <f t="shared" si="0"/>
        <v>20553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210</v>
      </c>
      <c r="F17" s="16">
        <f t="shared" si="0"/>
        <v>210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7895</v>
      </c>
      <c r="E18" s="16">
        <v>8200</v>
      </c>
      <c r="F18" s="16">
        <f t="shared" si="0"/>
        <v>305</v>
      </c>
      <c r="G18" s="16">
        <f t="shared" si="1"/>
        <v>103.86320455984801</v>
      </c>
      <c r="H18" s="1">
        <v>7895</v>
      </c>
      <c r="I18" s="1">
        <v>8200</v>
      </c>
    </row>
    <row r="19" spans="1:9" ht="16.5" customHeight="1">
      <c r="A19" s="4"/>
      <c r="B19" s="21" t="s">
        <v>31</v>
      </c>
      <c r="C19" s="15" t="s">
        <v>32</v>
      </c>
      <c r="D19" s="16">
        <v>5511</v>
      </c>
      <c r="E19" s="16">
        <v>5556</v>
      </c>
      <c r="F19" s="16">
        <f t="shared" si="0"/>
        <v>45</v>
      </c>
      <c r="G19" s="16">
        <f t="shared" si="1"/>
        <v>100.81654872074033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1982</v>
      </c>
      <c r="E20" s="16">
        <v>2071</v>
      </c>
      <c r="F20" s="16">
        <f t="shared" si="0"/>
        <v>89</v>
      </c>
      <c r="G20" s="16">
        <f t="shared" si="1"/>
        <v>104.4904137235116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402</v>
      </c>
      <c r="E21" s="16">
        <v>573</v>
      </c>
      <c r="F21" s="16">
        <f t="shared" si="0"/>
        <v>171</v>
      </c>
      <c r="G21" s="16">
        <f t="shared" si="1"/>
        <v>142.53731343283582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10825</v>
      </c>
      <c r="E22" s="16">
        <v>11649</v>
      </c>
      <c r="F22" s="16">
        <f t="shared" si="0"/>
        <v>824</v>
      </c>
      <c r="G22" s="16">
        <f t="shared" si="1"/>
        <v>107.61200923787528</v>
      </c>
      <c r="H22" s="1">
        <v>10825</v>
      </c>
      <c r="I22" s="1">
        <v>11649</v>
      </c>
    </row>
    <row r="23" spans="1:9" ht="16.5" customHeight="1">
      <c r="A23" s="4"/>
      <c r="B23" s="21" t="s">
        <v>39</v>
      </c>
      <c r="C23" s="15" t="s">
        <v>40</v>
      </c>
      <c r="D23" s="16">
        <v>530</v>
      </c>
      <c r="E23" s="16">
        <v>3852</v>
      </c>
      <c r="F23" s="16">
        <f t="shared" si="0"/>
        <v>3322</v>
      </c>
      <c r="G23" s="16">
        <f t="shared" si="1"/>
        <v>726.7924528301886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2500</v>
      </c>
      <c r="E24" s="16">
        <v>2626</v>
      </c>
      <c r="F24" s="16">
        <f t="shared" si="0"/>
        <v>126</v>
      </c>
      <c r="G24" s="16">
        <f t="shared" si="1"/>
        <v>105.04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1100</v>
      </c>
      <c r="E25" s="16">
        <v>1519</v>
      </c>
      <c r="F25" s="16">
        <f t="shared" si="0"/>
        <v>419</v>
      </c>
      <c r="G25" s="16">
        <f t="shared" si="1"/>
        <v>138.0909090909091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6035</v>
      </c>
      <c r="E26" s="16">
        <v>3257</v>
      </c>
      <c r="F26" s="16">
        <f t="shared" si="0"/>
        <v>-2778</v>
      </c>
      <c r="G26" s="16">
        <f t="shared" si="1"/>
        <v>53.9685169842585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660</v>
      </c>
      <c r="E27" s="16">
        <v>395</v>
      </c>
      <c r="F27" s="16">
        <f t="shared" si="0"/>
        <v>-265</v>
      </c>
      <c r="G27" s="16">
        <f t="shared" si="1"/>
        <v>59.84848484848485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60353</v>
      </c>
      <c r="E28" s="16">
        <f>SUM(I12:I27)</f>
        <v>83701</v>
      </c>
      <c r="F28" s="16">
        <f t="shared" si="0"/>
        <v>23348</v>
      </c>
      <c r="G28" s="16">
        <f t="shared" si="1"/>
        <v>138.68573227511473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60353</v>
      </c>
      <c r="E30" s="16">
        <f>SUM(E28)</f>
        <v>83701</v>
      </c>
      <c r="F30" s="16">
        <f>E30-D30</f>
        <v>23348</v>
      </c>
      <c r="G30" s="16">
        <f>IF(D30=0,0,E30/D30)*100</f>
        <v>138.68573227511473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60353</v>
      </c>
      <c r="E32" s="16">
        <f>SUM(E30)</f>
        <v>83701</v>
      </c>
      <c r="F32" s="16">
        <f>E32-D32</f>
        <v>23348</v>
      </c>
      <c r="G32" s="16">
        <f>IF(D32=0,0,E32/D32)*100</f>
        <v>138.68573227511473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60353</v>
      </c>
      <c r="E34" s="16">
        <f>SUM(E32)</f>
        <v>83701</v>
      </c>
      <c r="F34" s="16">
        <f>E34-D34</f>
        <v>23348</v>
      </c>
      <c r="G34" s="16">
        <f>IF(D34=0,0,E34/D34)*100</f>
        <v>138.68573227511473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19" t="s">
        <v>16</v>
      </c>
      <c r="C40" s="20"/>
      <c r="D40" s="20"/>
      <c r="E40" s="20"/>
      <c r="F40" s="20"/>
      <c r="G40" s="20"/>
    </row>
    <row r="41" spans="1:9" ht="16.5" customHeight="1">
      <c r="A41" s="4"/>
      <c r="B41" s="21" t="s">
        <v>37</v>
      </c>
      <c r="C41" s="15" t="s">
        <v>38</v>
      </c>
      <c r="D41" s="16">
        <v>15113</v>
      </c>
      <c r="E41" s="16">
        <v>8995</v>
      </c>
      <c r="F41" s="16">
        <f>E41-D41</f>
        <v>-6118</v>
      </c>
      <c r="G41" s="16">
        <f>IF(D41=0,0,E41/D41)*100</f>
        <v>59.51829550717925</v>
      </c>
      <c r="H41" s="1">
        <v>15113</v>
      </c>
      <c r="I41" s="1">
        <v>8995</v>
      </c>
    </row>
    <row r="42" spans="1:9" ht="16.5" customHeight="1">
      <c r="A42" s="4"/>
      <c r="B42" s="21" t="s">
        <v>41</v>
      </c>
      <c r="C42" s="15" t="s">
        <v>42</v>
      </c>
      <c r="D42" s="16">
        <v>11000</v>
      </c>
      <c r="E42" s="16">
        <v>8995</v>
      </c>
      <c r="F42" s="16">
        <f>E42-D42</f>
        <v>-2005</v>
      </c>
      <c r="G42" s="16">
        <f>IF(D42=0,0,E42/D42)*100</f>
        <v>81.77272727272728</v>
      </c>
      <c r="H42" s="1">
        <v>0</v>
      </c>
      <c r="I42" s="1">
        <v>0</v>
      </c>
    </row>
    <row r="43" spans="1:9" ht="16.5" customHeight="1">
      <c r="A43" s="4"/>
      <c r="B43" s="21" t="s">
        <v>45</v>
      </c>
      <c r="C43" s="15" t="s">
        <v>46</v>
      </c>
      <c r="D43" s="16">
        <v>4113</v>
      </c>
      <c r="E43" s="16">
        <v>0</v>
      </c>
      <c r="F43" s="16">
        <f>E43-D43</f>
        <v>-4113</v>
      </c>
      <c r="G43" s="16">
        <f>IF(D43=0,0,E43/D43)*100</f>
        <v>0</v>
      </c>
      <c r="H43" s="1">
        <v>0</v>
      </c>
      <c r="I43" s="1">
        <v>0</v>
      </c>
    </row>
    <row r="44" spans="1:7" ht="15.75" customHeight="1">
      <c r="A44" s="4"/>
      <c r="B44" s="27" t="s">
        <v>49</v>
      </c>
      <c r="C44" s="27"/>
      <c r="D44" s="16">
        <f>SUM(H41:H43)</f>
        <v>15113</v>
      </c>
      <c r="E44" s="16">
        <f>SUM(I41:I43)</f>
        <v>8995</v>
      </c>
      <c r="F44" s="16">
        <f>E44-D44</f>
        <v>-6118</v>
      </c>
      <c r="G44" s="16">
        <f>IF(D44=0,0,E44/D44)*100</f>
        <v>59.51829550717925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56</v>
      </c>
      <c r="C46" s="27"/>
      <c r="D46" s="16">
        <f>SUM(D44)</f>
        <v>15113</v>
      </c>
      <c r="E46" s="16">
        <f>SUM(E44)</f>
        <v>8995</v>
      </c>
      <c r="F46" s="16">
        <f>E46-D46</f>
        <v>-6118</v>
      </c>
      <c r="G46" s="16">
        <f>IF(D46=0,0,E46/D46)*100</f>
        <v>59.51829550717925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5.75" customHeight="1">
      <c r="A48" s="4"/>
      <c r="B48" s="27" t="s">
        <v>57</v>
      </c>
      <c r="C48" s="27"/>
      <c r="D48" s="16">
        <f>SUM(D46)</f>
        <v>15113</v>
      </c>
      <c r="E48" s="16">
        <f>SUM(E46)</f>
        <v>8995</v>
      </c>
      <c r="F48" s="16">
        <f>E48-D48</f>
        <v>-6118</v>
      </c>
      <c r="G48" s="16">
        <f>IF(D48=0,0,E48/D48)*100</f>
        <v>59.51829550717925</v>
      </c>
    </row>
    <row r="49" spans="1:7" ht="15.7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5" t="s">
        <v>58</v>
      </c>
      <c r="C50" s="25"/>
      <c r="D50" s="25"/>
      <c r="E50" s="25"/>
      <c r="F50" s="25"/>
      <c r="G50" s="25"/>
    </row>
    <row r="51" spans="1:7" ht="16.5" customHeight="1">
      <c r="A51" s="4"/>
      <c r="B51" s="26" t="s">
        <v>59</v>
      </c>
      <c r="C51" s="26"/>
      <c r="D51" s="26"/>
      <c r="E51" s="26"/>
      <c r="F51" s="26"/>
      <c r="G51" s="26"/>
    </row>
    <row r="52" spans="1:7" ht="16.5" customHeight="1">
      <c r="A52" s="4"/>
      <c r="B52" s="19" t="s">
        <v>16</v>
      </c>
      <c r="C52" s="20"/>
      <c r="D52" s="20"/>
      <c r="E52" s="20"/>
      <c r="F52" s="20"/>
      <c r="G52" s="20"/>
    </row>
    <row r="53" spans="1:9" ht="16.5" customHeight="1">
      <c r="A53" s="4"/>
      <c r="B53" s="21" t="s">
        <v>21</v>
      </c>
      <c r="C53" s="15" t="s">
        <v>22</v>
      </c>
      <c r="D53" s="16">
        <v>1900</v>
      </c>
      <c r="E53" s="16">
        <v>2583</v>
      </c>
      <c r="F53" s="16">
        <f aca="true" t="shared" si="2" ref="F53:F63">E53-D53</f>
        <v>683</v>
      </c>
      <c r="G53" s="16">
        <f aca="true" t="shared" si="3" ref="G53:G63">IF(D53=0,0,E53/D53)*100</f>
        <v>135.94736842105263</v>
      </c>
      <c r="H53" s="1">
        <v>1900</v>
      </c>
      <c r="I53" s="1">
        <v>2583</v>
      </c>
    </row>
    <row r="54" spans="1:9" ht="16.5" customHeight="1">
      <c r="A54" s="4"/>
      <c r="B54" s="21" t="s">
        <v>60</v>
      </c>
      <c r="C54" s="15" t="s">
        <v>61</v>
      </c>
      <c r="D54" s="16">
        <v>1900</v>
      </c>
      <c r="E54" s="16">
        <v>2583</v>
      </c>
      <c r="F54" s="16">
        <f t="shared" si="2"/>
        <v>683</v>
      </c>
      <c r="G54" s="16">
        <f t="shared" si="3"/>
        <v>135.94736842105263</v>
      </c>
      <c r="H54" s="1">
        <v>0</v>
      </c>
      <c r="I54" s="1">
        <v>0</v>
      </c>
    </row>
    <row r="55" spans="1:9" ht="16.5" customHeight="1">
      <c r="A55" s="4"/>
      <c r="B55" s="21" t="s">
        <v>29</v>
      </c>
      <c r="C55" s="15" t="s">
        <v>30</v>
      </c>
      <c r="D55" s="16">
        <v>225</v>
      </c>
      <c r="E55" s="16">
        <v>306</v>
      </c>
      <c r="F55" s="16">
        <f t="shared" si="2"/>
        <v>81</v>
      </c>
      <c r="G55" s="16">
        <f t="shared" si="3"/>
        <v>136</v>
      </c>
      <c r="H55" s="1">
        <v>225</v>
      </c>
      <c r="I55" s="1">
        <v>306</v>
      </c>
    </row>
    <row r="56" spans="1:9" ht="16.5" customHeight="1">
      <c r="A56" s="4"/>
      <c r="B56" s="21" t="s">
        <v>31</v>
      </c>
      <c r="C56" s="15" t="s">
        <v>32</v>
      </c>
      <c r="D56" s="16">
        <v>117</v>
      </c>
      <c r="E56" s="16">
        <v>159</v>
      </c>
      <c r="F56" s="16">
        <f t="shared" si="2"/>
        <v>42</v>
      </c>
      <c r="G56" s="16">
        <f t="shared" si="3"/>
        <v>135.8974358974359</v>
      </c>
      <c r="H56" s="1">
        <v>0</v>
      </c>
      <c r="I56" s="1">
        <v>0</v>
      </c>
    </row>
    <row r="57" spans="1:9" ht="16.5" customHeight="1">
      <c r="A57" s="4"/>
      <c r="B57" s="21" t="s">
        <v>33</v>
      </c>
      <c r="C57" s="15" t="s">
        <v>34</v>
      </c>
      <c r="D57" s="16">
        <v>68</v>
      </c>
      <c r="E57" s="16">
        <v>93</v>
      </c>
      <c r="F57" s="16">
        <f t="shared" si="2"/>
        <v>25</v>
      </c>
      <c r="G57" s="16">
        <f t="shared" si="3"/>
        <v>136.76470588235296</v>
      </c>
      <c r="H57" s="1">
        <v>0</v>
      </c>
      <c r="I57" s="1">
        <v>0</v>
      </c>
    </row>
    <row r="58" spans="1:9" ht="16.5" customHeight="1">
      <c r="A58" s="4"/>
      <c r="B58" s="21" t="s">
        <v>35</v>
      </c>
      <c r="C58" s="15" t="s">
        <v>36</v>
      </c>
      <c r="D58" s="16">
        <v>40</v>
      </c>
      <c r="E58" s="16">
        <v>54</v>
      </c>
      <c r="F58" s="16">
        <f t="shared" si="2"/>
        <v>14</v>
      </c>
      <c r="G58" s="16">
        <f t="shared" si="3"/>
        <v>135</v>
      </c>
      <c r="H58" s="1">
        <v>0</v>
      </c>
      <c r="I58" s="1">
        <v>0</v>
      </c>
    </row>
    <row r="59" spans="1:9" ht="16.5" customHeight="1">
      <c r="A59" s="4"/>
      <c r="B59" s="21" t="s">
        <v>37</v>
      </c>
      <c r="C59" s="15" t="s">
        <v>38</v>
      </c>
      <c r="D59" s="16">
        <v>875</v>
      </c>
      <c r="E59" s="16">
        <v>414</v>
      </c>
      <c r="F59" s="16">
        <f t="shared" si="2"/>
        <v>-461</v>
      </c>
      <c r="G59" s="16">
        <f t="shared" si="3"/>
        <v>47.31428571428572</v>
      </c>
      <c r="H59" s="1">
        <v>875</v>
      </c>
      <c r="I59" s="1">
        <v>414</v>
      </c>
    </row>
    <row r="60" spans="1:9" ht="16.5" customHeight="1">
      <c r="A60" s="4"/>
      <c r="B60" s="21" t="s">
        <v>39</v>
      </c>
      <c r="C60" s="15" t="s">
        <v>40</v>
      </c>
      <c r="D60" s="16">
        <v>515</v>
      </c>
      <c r="E60" s="16">
        <v>328</v>
      </c>
      <c r="F60" s="16">
        <f t="shared" si="2"/>
        <v>-187</v>
      </c>
      <c r="G60" s="16">
        <f t="shared" si="3"/>
        <v>63.689320388349515</v>
      </c>
      <c r="H60" s="1">
        <v>0</v>
      </c>
      <c r="I60" s="1">
        <v>0</v>
      </c>
    </row>
    <row r="61" spans="1:9" ht="16.5" customHeight="1">
      <c r="A61" s="4"/>
      <c r="B61" s="21" t="s">
        <v>41</v>
      </c>
      <c r="C61" s="15" t="s">
        <v>42</v>
      </c>
      <c r="D61" s="16">
        <v>330</v>
      </c>
      <c r="E61" s="16">
        <v>0</v>
      </c>
      <c r="F61" s="16">
        <f t="shared" si="2"/>
        <v>-330</v>
      </c>
      <c r="G61" s="16">
        <f t="shared" si="3"/>
        <v>0</v>
      </c>
      <c r="H61" s="1">
        <v>0</v>
      </c>
      <c r="I61" s="1">
        <v>0</v>
      </c>
    </row>
    <row r="62" spans="1:9" ht="16.5" customHeight="1">
      <c r="A62" s="4"/>
      <c r="B62" s="21" t="s">
        <v>43</v>
      </c>
      <c r="C62" s="15" t="s">
        <v>44</v>
      </c>
      <c r="D62" s="16">
        <v>30</v>
      </c>
      <c r="E62" s="16">
        <v>86</v>
      </c>
      <c r="F62" s="16">
        <f t="shared" si="2"/>
        <v>56</v>
      </c>
      <c r="G62" s="16">
        <f t="shared" si="3"/>
        <v>286.6666666666667</v>
      </c>
      <c r="H62" s="1">
        <v>0</v>
      </c>
      <c r="I62" s="1">
        <v>0</v>
      </c>
    </row>
    <row r="63" spans="1:7" ht="15.75" customHeight="1">
      <c r="A63" s="4"/>
      <c r="B63" s="27" t="s">
        <v>49</v>
      </c>
      <c r="C63" s="27"/>
      <c r="D63" s="16">
        <f>SUM(H53:H62)</f>
        <v>3000</v>
      </c>
      <c r="E63" s="16">
        <f>SUM(I53:I62)</f>
        <v>3303</v>
      </c>
      <c r="F63" s="16">
        <f t="shared" si="2"/>
        <v>303</v>
      </c>
      <c r="G63" s="16">
        <f t="shared" si="3"/>
        <v>110.1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62</v>
      </c>
      <c r="C65" s="27"/>
      <c r="D65" s="16">
        <f>SUM(D63)</f>
        <v>3000</v>
      </c>
      <c r="E65" s="16">
        <f>SUM(E63)</f>
        <v>3303</v>
      </c>
      <c r="F65" s="16">
        <f>E65-D65</f>
        <v>303</v>
      </c>
      <c r="G65" s="16">
        <f>IF(D65=0,0,E65/D65)*100</f>
        <v>110.1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6.5" customHeight="1">
      <c r="A67" s="4"/>
      <c r="B67" s="26" t="s">
        <v>63</v>
      </c>
      <c r="C67" s="26"/>
      <c r="D67" s="26"/>
      <c r="E67" s="26"/>
      <c r="F67" s="26"/>
      <c r="G67" s="26"/>
    </row>
    <row r="68" spans="1:7" ht="16.5" customHeight="1">
      <c r="A68" s="4"/>
      <c r="B68" s="19" t="s">
        <v>16</v>
      </c>
      <c r="C68" s="20"/>
      <c r="D68" s="20"/>
      <c r="E68" s="20"/>
      <c r="F68" s="20"/>
      <c r="G68" s="20"/>
    </row>
    <row r="69" spans="1:9" ht="16.5" customHeight="1">
      <c r="A69" s="4"/>
      <c r="B69" s="21" t="s">
        <v>37</v>
      </c>
      <c r="C69" s="15" t="s">
        <v>38</v>
      </c>
      <c r="D69" s="16">
        <v>33250</v>
      </c>
      <c r="E69" s="16">
        <v>22069</v>
      </c>
      <c r="F69" s="16">
        <f>E69-D69</f>
        <v>-11181</v>
      </c>
      <c r="G69" s="16">
        <f>IF(D69=0,0,E69/D69)*100</f>
        <v>66.37293233082707</v>
      </c>
      <c r="H69" s="1">
        <v>33250</v>
      </c>
      <c r="I69" s="1">
        <v>22069</v>
      </c>
    </row>
    <row r="70" spans="1:9" ht="16.5" customHeight="1">
      <c r="A70" s="4"/>
      <c r="B70" s="21" t="s">
        <v>43</v>
      </c>
      <c r="C70" s="15" t="s">
        <v>44</v>
      </c>
      <c r="D70" s="16">
        <v>33250</v>
      </c>
      <c r="E70" s="16">
        <v>22069</v>
      </c>
      <c r="F70" s="16">
        <f>E70-D70</f>
        <v>-11181</v>
      </c>
      <c r="G70" s="16">
        <f>IF(D70=0,0,E70/D70)*100</f>
        <v>66.37293233082707</v>
      </c>
      <c r="H70" s="1">
        <v>0</v>
      </c>
      <c r="I70" s="1">
        <v>0</v>
      </c>
    </row>
    <row r="71" spans="1:7" ht="15.75" customHeight="1">
      <c r="A71" s="4"/>
      <c r="B71" s="27" t="s">
        <v>49</v>
      </c>
      <c r="C71" s="27"/>
      <c r="D71" s="16">
        <f>SUM(H69:H70)</f>
        <v>33250</v>
      </c>
      <c r="E71" s="16">
        <f>SUM(I69:I70)</f>
        <v>22069</v>
      </c>
      <c r="F71" s="16">
        <f>E71-D71</f>
        <v>-11181</v>
      </c>
      <c r="G71" s="16">
        <f>IF(D71=0,0,E71/D71)*100</f>
        <v>66.37293233082707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64</v>
      </c>
      <c r="C73" s="27"/>
      <c r="D73" s="16">
        <f>SUM(D71)</f>
        <v>33250</v>
      </c>
      <c r="E73" s="16">
        <f>SUM(E71)</f>
        <v>22069</v>
      </c>
      <c r="F73" s="16">
        <f>E73-D73</f>
        <v>-11181</v>
      </c>
      <c r="G73" s="16">
        <f>IF(D73=0,0,E73/D73)*100</f>
        <v>66.37293233082707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65</v>
      </c>
      <c r="C75" s="27"/>
      <c r="D75" s="16">
        <f>SUM(D65,D73)</f>
        <v>36250</v>
      </c>
      <c r="E75" s="16">
        <f>SUM(E65,E73)</f>
        <v>25372</v>
      </c>
      <c r="F75" s="16">
        <f>E75-D75</f>
        <v>-10878</v>
      </c>
      <c r="G75" s="16">
        <f>IF(D75=0,0,E75/D75)*100</f>
        <v>69.99172413793103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66</v>
      </c>
      <c r="C77" s="27"/>
      <c r="D77" s="16">
        <f>SUM(D48,D75)</f>
        <v>51363</v>
      </c>
      <c r="E77" s="16">
        <f>SUM(E48,E75)</f>
        <v>34367</v>
      </c>
      <c r="F77" s="16">
        <f>E77-D77</f>
        <v>-16996</v>
      </c>
      <c r="G77" s="16">
        <f>IF(D77=0,0,E77/D77)*100</f>
        <v>66.91003251367717</v>
      </c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4" t="s">
        <v>67</v>
      </c>
      <c r="C80" s="24"/>
      <c r="D80" s="24"/>
      <c r="E80" s="24"/>
      <c r="F80" s="24"/>
      <c r="G80" s="24"/>
    </row>
    <row r="81" spans="1:7" ht="16.5" customHeight="1">
      <c r="A81" s="4"/>
      <c r="B81" s="25" t="s">
        <v>68</v>
      </c>
      <c r="C81" s="25"/>
      <c r="D81" s="25"/>
      <c r="E81" s="25"/>
      <c r="F81" s="25"/>
      <c r="G81" s="25"/>
    </row>
    <row r="82" spans="1:7" ht="16.5" customHeight="1">
      <c r="A82" s="4"/>
      <c r="B82" s="26" t="s">
        <v>69</v>
      </c>
      <c r="C82" s="26"/>
      <c r="D82" s="26"/>
      <c r="E82" s="26"/>
      <c r="F82" s="26"/>
      <c r="G82" s="26"/>
    </row>
    <row r="83" spans="1:7" ht="16.5" customHeight="1">
      <c r="A83" s="4"/>
      <c r="B83" s="19" t="s">
        <v>16</v>
      </c>
      <c r="C83" s="20"/>
      <c r="D83" s="20"/>
      <c r="E83" s="20"/>
      <c r="F83" s="20"/>
      <c r="G83" s="20"/>
    </row>
    <row r="84" spans="1:9" ht="16.5" customHeight="1">
      <c r="A84" s="4"/>
      <c r="B84" s="21" t="s">
        <v>37</v>
      </c>
      <c r="C84" s="15" t="s">
        <v>38</v>
      </c>
      <c r="D84" s="16">
        <v>1100</v>
      </c>
      <c r="E84" s="16">
        <v>1199</v>
      </c>
      <c r="F84" s="16">
        <f>E84-D84</f>
        <v>99</v>
      </c>
      <c r="G84" s="16">
        <f>IF(D84=0,0,E84/D84)*100</f>
        <v>109.00000000000001</v>
      </c>
      <c r="H84" s="1">
        <v>1100</v>
      </c>
      <c r="I84" s="1">
        <v>1199</v>
      </c>
    </row>
    <row r="85" spans="1:9" ht="16.5" customHeight="1">
      <c r="A85" s="4"/>
      <c r="B85" s="21" t="s">
        <v>39</v>
      </c>
      <c r="C85" s="15" t="s">
        <v>40</v>
      </c>
      <c r="D85" s="16">
        <v>200</v>
      </c>
      <c r="E85" s="16">
        <v>513</v>
      </c>
      <c r="F85" s="16">
        <f>E85-D85</f>
        <v>313</v>
      </c>
      <c r="G85" s="16">
        <f>IF(D85=0,0,E85/D85)*100</f>
        <v>256.5</v>
      </c>
      <c r="H85" s="1">
        <v>0</v>
      </c>
      <c r="I85" s="1">
        <v>0</v>
      </c>
    </row>
    <row r="86" spans="1:9" ht="16.5" customHeight="1">
      <c r="A86" s="4"/>
      <c r="B86" s="21" t="s">
        <v>43</v>
      </c>
      <c r="C86" s="15" t="s">
        <v>44</v>
      </c>
      <c r="D86" s="16">
        <v>900</v>
      </c>
      <c r="E86" s="16">
        <v>686</v>
      </c>
      <c r="F86" s="16">
        <f>E86-D86</f>
        <v>-214</v>
      </c>
      <c r="G86" s="16">
        <f>IF(D86=0,0,E86/D86)*100</f>
        <v>76.22222222222223</v>
      </c>
      <c r="H86" s="1">
        <v>0</v>
      </c>
      <c r="I86" s="1">
        <v>0</v>
      </c>
    </row>
    <row r="87" spans="1:7" ht="15.75" customHeight="1">
      <c r="A87" s="4"/>
      <c r="B87" s="27" t="s">
        <v>49</v>
      </c>
      <c r="C87" s="27"/>
      <c r="D87" s="16">
        <f>SUM(H84:H86)</f>
        <v>1100</v>
      </c>
      <c r="E87" s="16">
        <f>SUM(I84:I86)</f>
        <v>1199</v>
      </c>
      <c r="F87" s="16">
        <f>E87-D87</f>
        <v>99</v>
      </c>
      <c r="G87" s="16">
        <f>IF(D87=0,0,E87/D87)*100</f>
        <v>109.00000000000001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70</v>
      </c>
      <c r="C89" s="27"/>
      <c r="D89" s="16">
        <f>SUM(D87)</f>
        <v>1100</v>
      </c>
      <c r="E89" s="16">
        <f>SUM(E87)</f>
        <v>1199</v>
      </c>
      <c r="F89" s="16">
        <f>E89-D89</f>
        <v>99</v>
      </c>
      <c r="G89" s="16">
        <f>IF(D89=0,0,E89/D89)*100</f>
        <v>109.00000000000001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71</v>
      </c>
      <c r="C91" s="27"/>
      <c r="D91" s="16">
        <f>SUM(D89)</f>
        <v>1100</v>
      </c>
      <c r="E91" s="16">
        <f>SUM(E89)</f>
        <v>1199</v>
      </c>
      <c r="F91" s="16">
        <f>E91-D91</f>
        <v>99</v>
      </c>
      <c r="G91" s="16">
        <f>IF(D91=0,0,E91/D91)*100</f>
        <v>109.00000000000001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72</v>
      </c>
      <c r="C93" s="27"/>
      <c r="D93" s="16">
        <f>SUM(D91)</f>
        <v>1100</v>
      </c>
      <c r="E93" s="16">
        <f>SUM(E91)</f>
        <v>1199</v>
      </c>
      <c r="F93" s="16">
        <f>E93-D93</f>
        <v>99</v>
      </c>
      <c r="G93" s="16">
        <f>IF(D93=0,0,E93/D93)*100</f>
        <v>109.00000000000001</v>
      </c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8"/>
      <c r="C97" s="13" t="s">
        <v>10</v>
      </c>
      <c r="D97" s="16">
        <f>SUM(D34,D77,D93)</f>
        <v>112816</v>
      </c>
      <c r="E97" s="16">
        <f>SUM(E34,E77,E93)</f>
        <v>119267</v>
      </c>
      <c r="F97" s="16">
        <f>E97-D97</f>
        <v>6451</v>
      </c>
      <c r="G97" s="16">
        <f>IF(D97=0,0,E97/D97)*100</f>
        <v>105.7181605446036</v>
      </c>
    </row>
  </sheetData>
  <sheetProtection selectLockedCells="1" selectUnlockedCells="1"/>
  <mergeCells count="31">
    <mergeCell ref="B93:C93"/>
    <mergeCell ref="B80:G80"/>
    <mergeCell ref="B81:G81"/>
    <mergeCell ref="B82:G82"/>
    <mergeCell ref="B87:C87"/>
    <mergeCell ref="B89:C89"/>
    <mergeCell ref="B91:C91"/>
    <mergeCell ref="B65:C65"/>
    <mergeCell ref="B67:G67"/>
    <mergeCell ref="B71:C71"/>
    <mergeCell ref="B73:C73"/>
    <mergeCell ref="B75:C75"/>
    <mergeCell ref="B77:C77"/>
    <mergeCell ref="B44:C44"/>
    <mergeCell ref="B46:C46"/>
    <mergeCell ref="B48:C48"/>
    <mergeCell ref="B50:G50"/>
    <mergeCell ref="B51:G51"/>
    <mergeCell ref="B63:C63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000000000000001" right="0.7000000000000001" top="0.75" bottom="0.75" header="0.5118110236220472" footer="0.5118110236220472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2024-02-21T08:37:31Z</dcterms:modified>
  <cp:category/>
  <cp:version/>
  <cp:contentType/>
  <cp:contentStatus/>
</cp:coreProperties>
</file>