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<sst xmlns="http://schemas.openxmlformats.org/spreadsheetml/2006/main" count="97" uniqueCount="63">
  <si>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</si>
  <si>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</si>
  <si>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</si>
  <si>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</si>
  <si>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</si>
  <si>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</si>
  <si>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</si>
  <si>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</si>
  <si>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</si>
  <si>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</si>
  <si>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</si>
  <si>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Коньовец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</si>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</sst>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25010</v>
      </c>
      <c r="E12" s="16">
        <v>29791</v>
      </c>
      <c r="F12" s="16">
        <f aca="true" t="shared" si="0" ref="F12:F26">E12-D12</f>
        <v>4781</v>
      </c>
      <c r="G12" s="16">
        <f aca="true" t="shared" si="1" ref="G12:G26">IF(D12=0,0,E12/D12)*100</f>
        <v>119.11635345861656</v>
      </c>
      <c r="H12" s="1">
        <v>25010</v>
      </c>
      <c r="I12" s="1">
        <v>29791</v>
      </c>
    </row>
    <row r="13" spans="1:9" ht="16.5" customHeight="1">
      <c r="A13" s="4"/>
      <c r="B13" s="21" t="s">
        <v>19</v>
      </c>
      <c r="C13" s="15" t="s">
        <v>20</v>
      </c>
      <c r="D13" s="16">
        <v>25010</v>
      </c>
      <c r="E13" s="16">
        <v>29791</v>
      </c>
      <c r="F13" s="16">
        <f t="shared" si="0"/>
        <v>4781</v>
      </c>
      <c r="G13" s="16">
        <f t="shared" si="1"/>
        <v>119.11635345861656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687</v>
      </c>
      <c r="F14" s="16">
        <f t="shared" si="0"/>
        <v>155</v>
      </c>
      <c r="G14" s="16">
        <f t="shared" si="1"/>
        <v>129.13533834586465</v>
      </c>
      <c r="H14" s="1">
        <v>532</v>
      </c>
      <c r="I14" s="1">
        <v>687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687</v>
      </c>
      <c r="F15" s="16">
        <f t="shared" si="0"/>
        <v>155</v>
      </c>
      <c r="G15" s="16">
        <f t="shared" si="1"/>
        <v>129.13533834586465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4807</v>
      </c>
      <c r="E16" s="16">
        <v>5698</v>
      </c>
      <c r="F16" s="16">
        <f t="shared" si="0"/>
        <v>891</v>
      </c>
      <c r="G16" s="16">
        <f t="shared" si="1"/>
        <v>118.53546910755148</v>
      </c>
      <c r="H16" s="1">
        <v>4807</v>
      </c>
      <c r="I16" s="1">
        <v>5698</v>
      </c>
    </row>
    <row r="17" spans="1:9" ht="16.5" customHeight="1">
      <c r="A17" s="4"/>
      <c r="B17" s="21" t="s">
        <v>27</v>
      </c>
      <c r="C17" s="15" t="s">
        <v>28</v>
      </c>
      <c r="D17" s="16">
        <v>2906</v>
      </c>
      <c r="E17" s="16">
        <v>3445</v>
      </c>
      <c r="F17" s="16">
        <f t="shared" si="0"/>
        <v>539</v>
      </c>
      <c r="G17" s="16">
        <f t="shared" si="1"/>
        <v>118.54783207157604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1200</v>
      </c>
      <c r="E18" s="16">
        <v>1423</v>
      </c>
      <c r="F18" s="16">
        <f t="shared" si="0"/>
        <v>223</v>
      </c>
      <c r="G18" s="16">
        <f t="shared" si="1"/>
        <v>118.58333333333333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701</v>
      </c>
      <c r="E19" s="16">
        <v>830</v>
      </c>
      <c r="F19" s="16">
        <f t="shared" si="0"/>
        <v>129</v>
      </c>
      <c r="G19" s="16">
        <f t="shared" si="1"/>
        <v>118.40228245363767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6020</v>
      </c>
      <c r="E20" s="16">
        <v>4491</v>
      </c>
      <c r="F20" s="16">
        <f t="shared" si="0"/>
        <v>-1529</v>
      </c>
      <c r="G20" s="16">
        <f t="shared" si="1"/>
        <v>74.60132890365449</v>
      </c>
      <c r="H20" s="1">
        <v>6020</v>
      </c>
      <c r="I20" s="1">
        <v>4491</v>
      </c>
    </row>
    <row r="21" spans="1:9" ht="16.5" customHeight="1">
      <c r="A21" s="4"/>
      <c r="B21" s="21" t="s">
        <v>35</v>
      </c>
      <c r="C21" s="15" t="s">
        <v>36</v>
      </c>
      <c r="D21" s="16">
        <v>800</v>
      </c>
      <c r="E21" s="16">
        <v>285</v>
      </c>
      <c r="F21" s="16">
        <f t="shared" si="0"/>
        <v>-515</v>
      </c>
      <c r="G21" s="16">
        <f t="shared" si="1"/>
        <v>35.625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2500</v>
      </c>
      <c r="E22" s="16">
        <v>3127</v>
      </c>
      <c r="F22" s="16">
        <f t="shared" si="0"/>
        <v>627</v>
      </c>
      <c r="G22" s="16">
        <f t="shared" si="1"/>
        <v>125.07999999999998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1000</v>
      </c>
      <c r="E23" s="16">
        <v>695</v>
      </c>
      <c r="F23" s="16">
        <f t="shared" si="0"/>
        <v>-305</v>
      </c>
      <c r="G23" s="16">
        <f t="shared" si="1"/>
        <v>69.5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1120</v>
      </c>
      <c r="E24" s="16">
        <v>0</v>
      </c>
      <c r="F24" s="16">
        <f t="shared" si="0"/>
        <v>-1120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600</v>
      </c>
      <c r="E25" s="16">
        <v>384</v>
      </c>
      <c r="F25" s="16">
        <f t="shared" si="0"/>
        <v>-216</v>
      </c>
      <c r="G25" s="16">
        <f t="shared" si="1"/>
        <v>64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36369</v>
      </c>
      <c r="E26" s="16">
        <f>SUM(I12:I25)</f>
        <v>40667</v>
      </c>
      <c r="F26" s="16">
        <f t="shared" si="0"/>
        <v>4298</v>
      </c>
      <c r="G26" s="16">
        <f t="shared" si="1"/>
        <v>111.81775688086006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36369</v>
      </c>
      <c r="E28" s="16">
        <f>SUM(E26)</f>
        <v>40667</v>
      </c>
      <c r="F28" s="16">
        <f>E28-D28</f>
        <v>4298</v>
      </c>
      <c r="G28" s="16">
        <f>IF(D28=0,0,E28/D28)*100</f>
        <v>111.81775688086006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36369</v>
      </c>
      <c r="E30" s="16">
        <f>SUM(E28)</f>
        <v>40667</v>
      </c>
      <c r="F30" s="16">
        <f>E30-D30</f>
        <v>4298</v>
      </c>
      <c r="G30" s="16">
        <f>IF(D30=0,0,E30/D30)*100</f>
        <v>111.81775688086006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36369</v>
      </c>
      <c r="E32" s="16">
        <f>SUM(E30)</f>
        <v>40667</v>
      </c>
      <c r="F32" s="16">
        <f>E32-D32</f>
        <v>4298</v>
      </c>
      <c r="G32" s="16">
        <f>IF(D32=0,0,E32/D32)*100</f>
        <v>111.81775688086006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7000</v>
      </c>
      <c r="E39" s="16">
        <v>4115</v>
      </c>
      <c r="F39" s="16">
        <f>E39-D39</f>
        <v>-2885</v>
      </c>
      <c r="G39" s="16">
        <f>IF(D39=0,0,E39/D39)*100</f>
        <v>58.785714285714285</v>
      </c>
      <c r="H39" s="1">
        <v>7000</v>
      </c>
      <c r="I39" s="1">
        <v>4115</v>
      </c>
    </row>
    <row r="40" spans="1:9" ht="16.5" customHeight="1">
      <c r="A40" s="4"/>
      <c r="B40" s="21" t="s">
        <v>37</v>
      </c>
      <c r="C40" s="15" t="s">
        <v>38</v>
      </c>
      <c r="D40" s="16">
        <v>7000</v>
      </c>
      <c r="E40" s="16">
        <v>4115</v>
      </c>
      <c r="F40" s="16">
        <f>E40-D40</f>
        <v>-2885</v>
      </c>
      <c r="G40" s="16">
        <f>IF(D40=0,0,E40/D40)*100</f>
        <v>58.785714285714285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7000</v>
      </c>
      <c r="E41" s="16">
        <f>SUM(I39:I40)</f>
        <v>4115</v>
      </c>
      <c r="F41" s="16">
        <f>E41-D41</f>
        <v>-2885</v>
      </c>
      <c r="G41" s="16">
        <f>IF(D41=0,0,E41/D41)*100</f>
        <v>58.785714285714285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7000</v>
      </c>
      <c r="E43" s="16">
        <f>SUM(E41)</f>
        <v>4115</v>
      </c>
      <c r="F43" s="16">
        <f>E43-D43</f>
        <v>-2885</v>
      </c>
      <c r="G43" s="16">
        <f>IF(D43=0,0,E43/D43)*100</f>
        <v>58.785714285714285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7000</v>
      </c>
      <c r="E45" s="16">
        <f>SUM(E43)</f>
        <v>4115</v>
      </c>
      <c r="F45" s="16">
        <f>E45-D45</f>
        <v>-2885</v>
      </c>
      <c r="G45" s="16">
        <f>IF(D45=0,0,E45/D45)*100</f>
        <v>58.785714285714285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0</v>
      </c>
      <c r="E50" s="16">
        <v>1123</v>
      </c>
      <c r="F50" s="16">
        <f aca="true" t="shared" si="2" ref="F50:F60">E50-D50</f>
        <v>1123</v>
      </c>
      <c r="G50" s="16">
        <f aca="true" t="shared" si="3" ref="G50:G60">IF(D50=0,0,E50/D50)*100</f>
        <v>0</v>
      </c>
      <c r="H50" s="1">
        <v>0</v>
      </c>
      <c r="I50" s="1">
        <v>1123</v>
      </c>
    </row>
    <row r="51" spans="1:9" ht="16.5" customHeight="1">
      <c r="A51" s="4"/>
      <c r="B51" s="21" t="s">
        <v>56</v>
      </c>
      <c r="C51" s="15" t="s">
        <v>57</v>
      </c>
      <c r="D51" s="16">
        <v>0</v>
      </c>
      <c r="E51" s="16">
        <v>1123</v>
      </c>
      <c r="F51" s="16">
        <f t="shared" si="2"/>
        <v>1123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0</v>
      </c>
      <c r="E52" s="16">
        <v>133</v>
      </c>
      <c r="F52" s="16">
        <f t="shared" si="2"/>
        <v>133</v>
      </c>
      <c r="G52" s="16">
        <f t="shared" si="3"/>
        <v>0</v>
      </c>
      <c r="H52" s="1">
        <v>0</v>
      </c>
      <c r="I52" s="1">
        <v>133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69</v>
      </c>
      <c r="F53" s="16">
        <f t="shared" si="2"/>
        <v>69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40</v>
      </c>
      <c r="F54" s="16">
        <f t="shared" si="2"/>
        <v>40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24</v>
      </c>
      <c r="F55" s="16">
        <f t="shared" si="2"/>
        <v>24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2000</v>
      </c>
      <c r="E56" s="16">
        <v>720</v>
      </c>
      <c r="F56" s="16">
        <f t="shared" si="2"/>
        <v>-1280</v>
      </c>
      <c r="G56" s="16">
        <f t="shared" si="3"/>
        <v>36</v>
      </c>
      <c r="H56" s="1">
        <v>2000</v>
      </c>
      <c r="I56" s="1">
        <v>720</v>
      </c>
    </row>
    <row r="57" spans="1:9" ht="16.5" customHeight="1">
      <c r="A57" s="4"/>
      <c r="B57" s="21" t="s">
        <v>35</v>
      </c>
      <c r="C57" s="15" t="s">
        <v>36</v>
      </c>
      <c r="D57" s="16">
        <v>500</v>
      </c>
      <c r="E57" s="16">
        <v>720</v>
      </c>
      <c r="F57" s="16">
        <f t="shared" si="2"/>
        <v>220</v>
      </c>
      <c r="G57" s="16">
        <f t="shared" si="3"/>
        <v>144</v>
      </c>
      <c r="H57" s="1">
        <v>0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500</v>
      </c>
      <c r="E58" s="16">
        <v>0</v>
      </c>
      <c r="F58" s="16">
        <f t="shared" si="2"/>
        <v>-500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1000</v>
      </c>
      <c r="E59" s="16">
        <v>0</v>
      </c>
      <c r="F59" s="16">
        <f t="shared" si="2"/>
        <v>-1000</v>
      </c>
      <c r="G59" s="16">
        <f t="shared" si="3"/>
        <v>0</v>
      </c>
      <c r="H59" s="1">
        <v>0</v>
      </c>
      <c r="I59" s="1">
        <v>0</v>
      </c>
    </row>
    <row r="60" spans="1:7" ht="15.75" customHeight="1">
      <c r="A60" s="4"/>
      <c r="B60" s="27" t="s">
        <v>45</v>
      </c>
      <c r="C60" s="27"/>
      <c r="D60" s="16">
        <f>SUM(H50:H59)</f>
        <v>2000</v>
      </c>
      <c r="E60" s="16">
        <f>SUM(I50:I59)</f>
        <v>1976</v>
      </c>
      <c r="F60" s="16">
        <f t="shared" si="2"/>
        <v>-24</v>
      </c>
      <c r="G60" s="16">
        <f t="shared" si="3"/>
        <v>98.8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58</v>
      </c>
      <c r="C62" s="27"/>
      <c r="D62" s="16">
        <f>SUM(D60)</f>
        <v>2000</v>
      </c>
      <c r="E62" s="16">
        <f>SUM(E60)</f>
        <v>1976</v>
      </c>
      <c r="F62" s="16">
        <f>E62-D62</f>
        <v>-24</v>
      </c>
      <c r="G62" s="16">
        <f>IF(D62=0,0,E62/D62)*100</f>
        <v>98.8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59</v>
      </c>
      <c r="C64" s="26"/>
      <c r="D64" s="26"/>
      <c r="E64" s="26"/>
      <c r="F64" s="26"/>
      <c r="G64" s="26"/>
    </row>
    <row r="65" spans="1:7" ht="16.5" customHeight="1">
      <c r="A65" s="4"/>
      <c r="B65" s="19" t="s">
        <v>16</v>
      </c>
      <c r="C65" s="20"/>
      <c r="D65" s="20"/>
      <c r="E65" s="20"/>
      <c r="F65" s="20"/>
      <c r="G65" s="20"/>
    </row>
    <row r="66" spans="1:9" ht="16.5" customHeight="1">
      <c r="A66" s="4"/>
      <c r="B66" s="21" t="s">
        <v>33</v>
      </c>
      <c r="C66" s="15" t="s">
        <v>34</v>
      </c>
      <c r="D66" s="16">
        <v>15000</v>
      </c>
      <c r="E66" s="16">
        <v>10747</v>
      </c>
      <c r="F66" s="16">
        <f>E66-D66</f>
        <v>-4253</v>
      </c>
      <c r="G66" s="16">
        <f>IF(D66=0,0,E66/D66)*100</f>
        <v>71.64666666666668</v>
      </c>
      <c r="H66" s="1">
        <v>15000</v>
      </c>
      <c r="I66" s="1">
        <v>10747</v>
      </c>
    </row>
    <row r="67" spans="1:9" ht="16.5" customHeight="1">
      <c r="A67" s="4"/>
      <c r="B67" s="21" t="s">
        <v>35</v>
      </c>
      <c r="C67" s="15" t="s">
        <v>36</v>
      </c>
      <c r="D67" s="16">
        <v>7000</v>
      </c>
      <c r="E67" s="16">
        <v>0</v>
      </c>
      <c r="F67" s="16">
        <f>E67-D67</f>
        <v>-7000</v>
      </c>
      <c r="G67" s="16">
        <f>IF(D67=0,0,E67/D67)*100</f>
        <v>0</v>
      </c>
      <c r="H67" s="1">
        <v>0</v>
      </c>
      <c r="I67" s="1">
        <v>0</v>
      </c>
    </row>
    <row r="68" spans="1:9" ht="16.5" customHeight="1">
      <c r="A68" s="4"/>
      <c r="B68" s="21" t="s">
        <v>39</v>
      </c>
      <c r="C68" s="15" t="s">
        <v>40</v>
      </c>
      <c r="D68" s="16">
        <v>8000</v>
      </c>
      <c r="E68" s="16">
        <v>10747</v>
      </c>
      <c r="F68" s="16">
        <f>E68-D68</f>
        <v>2747</v>
      </c>
      <c r="G68" s="16">
        <f>IF(D68=0,0,E68/D68)*100</f>
        <v>134.3375</v>
      </c>
      <c r="H68" s="1">
        <v>0</v>
      </c>
      <c r="I68" s="1">
        <v>0</v>
      </c>
    </row>
    <row r="69" spans="1:7" ht="15.75" customHeight="1">
      <c r="A69" s="4"/>
      <c r="B69" s="27" t="s">
        <v>45</v>
      </c>
      <c r="C69" s="27"/>
      <c r="D69" s="16">
        <f>SUM(H66:H68)</f>
        <v>15000</v>
      </c>
      <c r="E69" s="16">
        <f>SUM(I66:I68)</f>
        <v>10747</v>
      </c>
      <c r="F69" s="16">
        <f>E69-D69</f>
        <v>-4253</v>
      </c>
      <c r="G69" s="16">
        <f>IF(D69=0,0,E69/D69)*100</f>
        <v>71.64666666666668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60</v>
      </c>
      <c r="C71" s="27"/>
      <c r="D71" s="16">
        <f>SUM(D69)</f>
        <v>15000</v>
      </c>
      <c r="E71" s="16">
        <f>SUM(E69)</f>
        <v>10747</v>
      </c>
      <c r="F71" s="16">
        <f>E71-D71</f>
        <v>-4253</v>
      </c>
      <c r="G71" s="16">
        <f>IF(D71=0,0,E71/D71)*100</f>
        <v>71.64666666666668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61</v>
      </c>
      <c r="C73" s="27"/>
      <c r="D73" s="16">
        <f>SUM(D62,D71)</f>
        <v>17000</v>
      </c>
      <c r="E73" s="16">
        <f>SUM(E62,E71)</f>
        <v>12723</v>
      </c>
      <c r="F73" s="16">
        <f>E73-D73</f>
        <v>-4277</v>
      </c>
      <c r="G73" s="16">
        <f>IF(D73=0,0,E73/D73)*100</f>
        <v>74.84117647058824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62</v>
      </c>
      <c r="C75" s="27"/>
      <c r="D75" s="16">
        <f>SUM(D45,D73)</f>
        <v>24000</v>
      </c>
      <c r="E75" s="16">
        <f>SUM(E45,E73)</f>
        <v>16838</v>
      </c>
      <c r="F75" s="16">
        <f>E75-D75</f>
        <v>-7162</v>
      </c>
      <c r="G75" s="16">
        <f>IF(D75=0,0,E75/D75)*100</f>
        <v>70.15833333333333</v>
      </c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8"/>
      <c r="C79" s="13" t="s">
        <v>10</v>
      </c>
      <c r="D79" s="16">
        <f>SUM(D32,D75)</f>
        <v>60369</v>
      </c>
      <c r="E79" s="16">
        <f>SUM(E32,E75)</f>
        <v>57505</v>
      </c>
      <c r="F79" s="16">
        <f>E79-D79</f>
        <v>-2864</v>
      </c>
      <c r="G79" s="16">
        <f>IF(D79=0,0,E79/D79)*100</f>
        <v>95.25584323079727</v>
      </c>
    </row>
  </sheetData>
  <sheetProtection selectLockedCells="1" selectUnlockedCells="1"/>
  <mergeCells count="24">
    <mergeCell ref="B62:C62"/>
    <mergeCell ref="B64:G64"/>
    <mergeCell ref="B69:C69"/>
    <mergeCell ref="B71:C71"/>
    <mergeCell ref="B73:C73"/>
    <mergeCell ref="B75:C75"/>
    <mergeCell ref="B41:C41"/>
    <mergeCell ref="B43:C43"/>
    <mergeCell ref="B45:C45"/>
    <mergeCell ref="B47:G47"/>
    <mergeCell ref="B48:G48"/>
    <mergeCell ref="B60:C60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2024-02-21T08:43:34Z</dcterms:modified>
  <cp:category/>
  <cp:version/>
  <cp:contentType/>
  <cp:contentStatus/>
</cp:coreProperties>
</file>