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<sst xmlns="http://schemas.openxmlformats.org/spreadsheetml/2006/main" count="103" uniqueCount="71">
  <si>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</si>
  <si>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</si>
  <si>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</si>
  <si>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</si>
  <si>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</si>
  <si>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</si>
  <si>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</si>
  <si>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</si>
  <si>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</si>
  <si>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</si>
  <si>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</si>
  <si>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 xml:space="preserve">км. с. Благово 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</si>
  <si>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</si>
  <si>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</si>
  <si>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</si>
  <si>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</si>
  <si>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</si>
  <si>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</si>
  <si>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</si>
  <si>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</si>
  <si>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</si>
  <si>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</si>
  <si>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</si>
  <si>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</si>
  <si>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</si>
  <si>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обезщетения за персонала, с характер на възнаграждение</t>
  </si>
  <si>
    <t>0208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</si>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</sst>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4"/>
    </xf>
    <xf numFmtId="0" fontId="4" fillId="0" borderId="0" xfId="0" applyFont="1" applyFill="1" applyBorder="1" applyAlignment="1">
      <alignment horizontal="left" vertical="center" indent="12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3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showGridLines="0" tabSelected="1" view="pageBreakPreview" zoomScale="60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13671875" style="1" customWidth="1"/>
    <col min="2" max="2" width="70.421875" style="1" customWidth="1"/>
    <col min="3" max="3" width="12.421875" style="1" customWidth="1"/>
    <col min="4" max="7" width="20.421875" style="1" customWidth="1"/>
    <col min="8" max="9" width="20.421875" style="1" hidden="1" customWidth="1"/>
    <col min="10" max="10" width="20.421875" style="1" customWidth="1"/>
    <col min="11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12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Декември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19" t="s">
        <v>16</v>
      </c>
      <c r="C11" s="20"/>
      <c r="D11" s="20"/>
      <c r="E11" s="20"/>
      <c r="F11" s="20"/>
      <c r="G11" s="20"/>
    </row>
    <row r="12" spans="1:9" ht="16.5" customHeight="1">
      <c r="A12" s="4"/>
      <c r="B12" s="21" t="s">
        <v>17</v>
      </c>
      <c r="C12" s="15" t="s">
        <v>18</v>
      </c>
      <c r="D12" s="16">
        <v>18434</v>
      </c>
      <c r="E12" s="16">
        <v>20605</v>
      </c>
      <c r="F12" s="16">
        <f aca="true" t="shared" si="0" ref="F12:F27">E12-D12</f>
        <v>2171</v>
      </c>
      <c r="G12" s="16">
        <f aca="true" t="shared" si="1" ref="G12:G27">IF(D12=0,0,E12/D12)*100</f>
        <v>111.7771509167842</v>
      </c>
      <c r="H12" s="1">
        <v>18434</v>
      </c>
      <c r="I12" s="1">
        <v>20605</v>
      </c>
    </row>
    <row r="13" spans="1:9" ht="16.5" customHeight="1">
      <c r="A13" s="4"/>
      <c r="B13" s="21" t="s">
        <v>19</v>
      </c>
      <c r="C13" s="15" t="s">
        <v>20</v>
      </c>
      <c r="D13" s="16">
        <v>18434</v>
      </c>
      <c r="E13" s="16">
        <v>20605</v>
      </c>
      <c r="F13" s="16">
        <f t="shared" si="0"/>
        <v>2171</v>
      </c>
      <c r="G13" s="16">
        <f t="shared" si="1"/>
        <v>111.7771509167842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355</v>
      </c>
      <c r="E14" s="16">
        <v>846</v>
      </c>
      <c r="F14" s="16">
        <f t="shared" si="0"/>
        <v>491</v>
      </c>
      <c r="G14" s="16">
        <f t="shared" si="1"/>
        <v>238.30985915492957</v>
      </c>
      <c r="H14" s="1">
        <v>355</v>
      </c>
      <c r="I14" s="1">
        <v>846</v>
      </c>
    </row>
    <row r="15" spans="1:9" ht="16.5" customHeight="1">
      <c r="A15" s="4"/>
      <c r="B15" s="21" t="s">
        <v>23</v>
      </c>
      <c r="C15" s="15" t="s">
        <v>24</v>
      </c>
      <c r="D15" s="16">
        <v>355</v>
      </c>
      <c r="E15" s="16">
        <v>481</v>
      </c>
      <c r="F15" s="16">
        <f t="shared" si="0"/>
        <v>126</v>
      </c>
      <c r="G15" s="16">
        <f t="shared" si="1"/>
        <v>135.49295774647888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203</v>
      </c>
      <c r="F16" s="16">
        <f t="shared" si="0"/>
        <v>203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0</v>
      </c>
      <c r="E17" s="16">
        <v>162</v>
      </c>
      <c r="F17" s="16">
        <f t="shared" si="0"/>
        <v>162</v>
      </c>
      <c r="G17" s="16">
        <f t="shared" si="1"/>
        <v>0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3554</v>
      </c>
      <c r="E18" s="16">
        <v>4101</v>
      </c>
      <c r="F18" s="16">
        <f t="shared" si="0"/>
        <v>547</v>
      </c>
      <c r="G18" s="16">
        <f t="shared" si="1"/>
        <v>115.39110861001689</v>
      </c>
      <c r="H18" s="1">
        <v>3554</v>
      </c>
      <c r="I18" s="1">
        <v>4101</v>
      </c>
    </row>
    <row r="19" spans="1:9" ht="16.5" customHeight="1">
      <c r="A19" s="4"/>
      <c r="B19" s="21" t="s">
        <v>31</v>
      </c>
      <c r="C19" s="15" t="s">
        <v>32</v>
      </c>
      <c r="D19" s="16">
        <v>2149</v>
      </c>
      <c r="E19" s="16">
        <v>2469</v>
      </c>
      <c r="F19" s="16">
        <f t="shared" si="0"/>
        <v>320</v>
      </c>
      <c r="G19" s="16">
        <f t="shared" si="1"/>
        <v>114.89064681247092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887</v>
      </c>
      <c r="E20" s="16">
        <v>1037</v>
      </c>
      <c r="F20" s="16">
        <f t="shared" si="0"/>
        <v>150</v>
      </c>
      <c r="G20" s="16">
        <f t="shared" si="1"/>
        <v>116.9109357384442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518</v>
      </c>
      <c r="E21" s="16">
        <v>595</v>
      </c>
      <c r="F21" s="16">
        <f t="shared" si="0"/>
        <v>77</v>
      </c>
      <c r="G21" s="16">
        <f t="shared" si="1"/>
        <v>114.86486486486487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2000</v>
      </c>
      <c r="E22" s="16">
        <v>1561</v>
      </c>
      <c r="F22" s="16">
        <f t="shared" si="0"/>
        <v>-439</v>
      </c>
      <c r="G22" s="16">
        <f t="shared" si="1"/>
        <v>78.05</v>
      </c>
      <c r="H22" s="1">
        <v>2000</v>
      </c>
      <c r="I22" s="1">
        <v>1561</v>
      </c>
    </row>
    <row r="23" spans="1:9" ht="16.5" customHeight="1">
      <c r="A23" s="4"/>
      <c r="B23" s="21" t="s">
        <v>39</v>
      </c>
      <c r="C23" s="15" t="s">
        <v>40</v>
      </c>
      <c r="D23" s="16">
        <v>300</v>
      </c>
      <c r="E23" s="16">
        <v>51</v>
      </c>
      <c r="F23" s="16">
        <f t="shared" si="0"/>
        <v>-249</v>
      </c>
      <c r="G23" s="16">
        <f t="shared" si="1"/>
        <v>17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850</v>
      </c>
      <c r="E24" s="16">
        <v>915</v>
      </c>
      <c r="F24" s="16">
        <f t="shared" si="0"/>
        <v>65</v>
      </c>
      <c r="G24" s="16">
        <f t="shared" si="1"/>
        <v>107.6470588235294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650</v>
      </c>
      <c r="E25" s="16">
        <v>595</v>
      </c>
      <c r="F25" s="16">
        <f t="shared" si="0"/>
        <v>-55</v>
      </c>
      <c r="G25" s="16">
        <f t="shared" si="1"/>
        <v>91.53846153846153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200</v>
      </c>
      <c r="E26" s="16">
        <v>0</v>
      </c>
      <c r="F26" s="16">
        <f t="shared" si="0"/>
        <v>-200</v>
      </c>
      <c r="G26" s="16">
        <f t="shared" si="1"/>
        <v>0</v>
      </c>
      <c r="H26" s="1">
        <v>0</v>
      </c>
      <c r="I26" s="1">
        <v>0</v>
      </c>
    </row>
    <row r="27" spans="1:7" ht="15.75" customHeight="1">
      <c r="A27" s="4"/>
      <c r="B27" s="27" t="s">
        <v>47</v>
      </c>
      <c r="C27" s="27"/>
      <c r="D27" s="16">
        <f>SUM(H12:H26)</f>
        <v>24343</v>
      </c>
      <c r="E27" s="16">
        <f>SUM(I12:I26)</f>
        <v>27113</v>
      </c>
      <c r="F27" s="16">
        <f t="shared" si="0"/>
        <v>2770</v>
      </c>
      <c r="G27" s="16">
        <f t="shared" si="1"/>
        <v>111.37904120280983</v>
      </c>
    </row>
    <row r="28" spans="1:7" ht="15.75" customHeight="1">
      <c r="A28" s="4"/>
      <c r="B28" s="12"/>
      <c r="C28" s="13"/>
      <c r="D28" s="14"/>
      <c r="E28" s="14"/>
      <c r="F28" s="14"/>
      <c r="G28" s="14"/>
    </row>
    <row r="29" spans="1:7" ht="15.75" customHeight="1">
      <c r="A29" s="4"/>
      <c r="B29" s="27" t="s">
        <v>48</v>
      </c>
      <c r="C29" s="27"/>
      <c r="D29" s="16">
        <f>SUM(D27)</f>
        <v>24343</v>
      </c>
      <c r="E29" s="16">
        <f>SUM(E27)</f>
        <v>27113</v>
      </c>
      <c r="F29" s="16">
        <f>E29-D29</f>
        <v>2770</v>
      </c>
      <c r="G29" s="16">
        <f>IF(D29=0,0,E29/D29)*100</f>
        <v>111.37904120280983</v>
      </c>
    </row>
    <row r="30" spans="1:7" ht="15.75" customHeight="1">
      <c r="A30" s="4"/>
      <c r="B30" s="12"/>
      <c r="C30" s="13"/>
      <c r="D30" s="14"/>
      <c r="E30" s="14"/>
      <c r="F30" s="14"/>
      <c r="G30" s="14"/>
    </row>
    <row r="31" spans="1:7" ht="15.75" customHeight="1">
      <c r="A31" s="4"/>
      <c r="B31" s="27" t="s">
        <v>49</v>
      </c>
      <c r="C31" s="27"/>
      <c r="D31" s="16">
        <f>SUM(D29)</f>
        <v>24343</v>
      </c>
      <c r="E31" s="16">
        <f>SUM(E29)</f>
        <v>27113</v>
      </c>
      <c r="F31" s="16">
        <f>E31-D31</f>
        <v>2770</v>
      </c>
      <c r="G31" s="16">
        <f>IF(D31=0,0,E31/D31)*100</f>
        <v>111.37904120280983</v>
      </c>
    </row>
    <row r="32" spans="1:7" ht="15.75" customHeight="1">
      <c r="A32" s="4"/>
      <c r="B32" s="12"/>
      <c r="C32" s="13"/>
      <c r="D32" s="14"/>
      <c r="E32" s="14"/>
      <c r="F32" s="14"/>
      <c r="G32" s="14"/>
    </row>
    <row r="33" spans="1:7" ht="15.75" customHeight="1">
      <c r="A33" s="4"/>
      <c r="B33" s="27" t="s">
        <v>50</v>
      </c>
      <c r="C33" s="27"/>
      <c r="D33" s="16">
        <f>SUM(D31)</f>
        <v>24343</v>
      </c>
      <c r="E33" s="16">
        <f>SUM(E31)</f>
        <v>27113</v>
      </c>
      <c r="F33" s="16">
        <f>E33-D33</f>
        <v>2770</v>
      </c>
      <c r="G33" s="16">
        <f>IF(D33=0,0,E33/D33)*100</f>
        <v>111.37904120280983</v>
      </c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24" t="s">
        <v>51</v>
      </c>
      <c r="C36" s="24"/>
      <c r="D36" s="24"/>
      <c r="E36" s="24"/>
      <c r="F36" s="24"/>
      <c r="G36" s="24"/>
    </row>
    <row r="37" spans="1:7" ht="16.5" customHeight="1">
      <c r="A37" s="4"/>
      <c r="B37" s="25" t="s">
        <v>52</v>
      </c>
      <c r="C37" s="25"/>
      <c r="D37" s="25"/>
      <c r="E37" s="25"/>
      <c r="F37" s="25"/>
      <c r="G37" s="25"/>
    </row>
    <row r="38" spans="1:7" ht="16.5" customHeight="1">
      <c r="A38" s="4"/>
      <c r="B38" s="26" t="s">
        <v>53</v>
      </c>
      <c r="C38" s="26"/>
      <c r="D38" s="26"/>
      <c r="E38" s="26"/>
      <c r="F38" s="26"/>
      <c r="G38" s="26"/>
    </row>
    <row r="39" spans="1:7" ht="16.5" customHeight="1">
      <c r="A39" s="4"/>
      <c r="B39" s="19" t="s">
        <v>16</v>
      </c>
      <c r="C39" s="20"/>
      <c r="D39" s="20"/>
      <c r="E39" s="20"/>
      <c r="F39" s="20"/>
      <c r="G39" s="20"/>
    </row>
    <row r="40" spans="1:9" ht="16.5" customHeight="1">
      <c r="A40" s="4"/>
      <c r="B40" s="21" t="s">
        <v>37</v>
      </c>
      <c r="C40" s="15" t="s">
        <v>38</v>
      </c>
      <c r="D40" s="16">
        <v>2725</v>
      </c>
      <c r="E40" s="16">
        <v>2504</v>
      </c>
      <c r="F40" s="16">
        <f>E40-D40</f>
        <v>-221</v>
      </c>
      <c r="G40" s="16">
        <f>IF(D40=0,0,E40/D40)*100</f>
        <v>91.88990825688073</v>
      </c>
      <c r="H40" s="1">
        <v>2725</v>
      </c>
      <c r="I40" s="1">
        <v>2504</v>
      </c>
    </row>
    <row r="41" spans="1:9" ht="16.5" customHeight="1">
      <c r="A41" s="4"/>
      <c r="B41" s="21" t="s">
        <v>41</v>
      </c>
      <c r="C41" s="15" t="s">
        <v>42</v>
      </c>
      <c r="D41" s="16">
        <v>2725</v>
      </c>
      <c r="E41" s="16">
        <v>2504</v>
      </c>
      <c r="F41" s="16">
        <f>E41-D41</f>
        <v>-221</v>
      </c>
      <c r="G41" s="16">
        <f>IF(D41=0,0,E41/D41)*100</f>
        <v>91.88990825688073</v>
      </c>
      <c r="H41" s="1">
        <v>0</v>
      </c>
      <c r="I41" s="1">
        <v>0</v>
      </c>
    </row>
    <row r="42" spans="1:7" ht="15.75" customHeight="1">
      <c r="A42" s="4"/>
      <c r="B42" s="27" t="s">
        <v>47</v>
      </c>
      <c r="C42" s="27"/>
      <c r="D42" s="16">
        <f>SUM(H40:H41)</f>
        <v>2725</v>
      </c>
      <c r="E42" s="16">
        <f>SUM(I40:I41)</f>
        <v>2504</v>
      </c>
      <c r="F42" s="16">
        <f>E42-D42</f>
        <v>-221</v>
      </c>
      <c r="G42" s="16">
        <f>IF(D42=0,0,E42/D42)*100</f>
        <v>91.88990825688073</v>
      </c>
    </row>
    <row r="43" spans="1:7" ht="15.75" customHeight="1">
      <c r="A43" s="4"/>
      <c r="B43" s="12"/>
      <c r="C43" s="13"/>
      <c r="D43" s="14"/>
      <c r="E43" s="14"/>
      <c r="F43" s="14"/>
      <c r="G43" s="14"/>
    </row>
    <row r="44" spans="1:7" ht="15.75" customHeight="1">
      <c r="A44" s="4"/>
      <c r="B44" s="27" t="s">
        <v>54</v>
      </c>
      <c r="C44" s="27"/>
      <c r="D44" s="16">
        <f>SUM(D42)</f>
        <v>2725</v>
      </c>
      <c r="E44" s="16">
        <f>SUM(E42)</f>
        <v>2504</v>
      </c>
      <c r="F44" s="16">
        <f>E44-D44</f>
        <v>-221</v>
      </c>
      <c r="G44" s="16">
        <f>IF(D44=0,0,E44/D44)*100</f>
        <v>91.88990825688073</v>
      </c>
    </row>
    <row r="45" spans="1:7" ht="15.75" customHeight="1">
      <c r="A45" s="4"/>
      <c r="B45" s="12"/>
      <c r="C45" s="13"/>
      <c r="D45" s="14"/>
      <c r="E45" s="14"/>
      <c r="F45" s="14"/>
      <c r="G45" s="14"/>
    </row>
    <row r="46" spans="1:7" ht="15.75" customHeight="1">
      <c r="A46" s="4"/>
      <c r="B46" s="27" t="s">
        <v>55</v>
      </c>
      <c r="C46" s="27"/>
      <c r="D46" s="16">
        <f>SUM(D44)</f>
        <v>2725</v>
      </c>
      <c r="E46" s="16">
        <f>SUM(E44)</f>
        <v>2504</v>
      </c>
      <c r="F46" s="16">
        <f>E46-D46</f>
        <v>-221</v>
      </c>
      <c r="G46" s="16">
        <f>IF(D46=0,0,E46/D46)*100</f>
        <v>91.88990825688073</v>
      </c>
    </row>
    <row r="47" spans="1:7" ht="15.75" customHeight="1">
      <c r="A47" s="4"/>
      <c r="B47" s="12"/>
      <c r="C47" s="13"/>
      <c r="D47" s="14"/>
      <c r="E47" s="14"/>
      <c r="F47" s="14"/>
      <c r="G47" s="14"/>
    </row>
    <row r="48" spans="1:7" ht="16.5" customHeight="1">
      <c r="A48" s="4"/>
      <c r="B48" s="25" t="s">
        <v>56</v>
      </c>
      <c r="C48" s="25"/>
      <c r="D48" s="25"/>
      <c r="E48" s="25"/>
      <c r="F48" s="25"/>
      <c r="G48" s="25"/>
    </row>
    <row r="49" spans="1:7" ht="16.5" customHeight="1">
      <c r="A49" s="4"/>
      <c r="B49" s="26" t="s">
        <v>57</v>
      </c>
      <c r="C49" s="26"/>
      <c r="D49" s="26"/>
      <c r="E49" s="26"/>
      <c r="F49" s="26"/>
      <c r="G49" s="26"/>
    </row>
    <row r="50" spans="1:7" ht="16.5" customHeight="1">
      <c r="A50" s="4"/>
      <c r="B50" s="19" t="s">
        <v>16</v>
      </c>
      <c r="C50" s="20"/>
      <c r="D50" s="20"/>
      <c r="E50" s="20"/>
      <c r="F50" s="20"/>
      <c r="G50" s="20"/>
    </row>
    <row r="51" spans="1:9" ht="16.5" customHeight="1">
      <c r="A51" s="4"/>
      <c r="B51" s="21" t="s">
        <v>21</v>
      </c>
      <c r="C51" s="15" t="s">
        <v>22</v>
      </c>
      <c r="D51" s="16">
        <v>0</v>
      </c>
      <c r="E51" s="16">
        <v>359</v>
      </c>
      <c r="F51" s="16">
        <f aca="true" t="shared" si="2" ref="F51:F56">E51-D51</f>
        <v>359</v>
      </c>
      <c r="G51" s="16">
        <f aca="true" t="shared" si="3" ref="G51:G56">IF(D51=0,0,E51/D51)*100</f>
        <v>0</v>
      </c>
      <c r="H51" s="1">
        <v>0</v>
      </c>
      <c r="I51" s="1">
        <v>359</v>
      </c>
    </row>
    <row r="52" spans="1:9" ht="16.5" customHeight="1">
      <c r="A52" s="4"/>
      <c r="B52" s="21" t="s">
        <v>58</v>
      </c>
      <c r="C52" s="15" t="s">
        <v>59</v>
      </c>
      <c r="D52" s="16">
        <v>0</v>
      </c>
      <c r="E52" s="16">
        <v>359</v>
      </c>
      <c r="F52" s="16">
        <f t="shared" si="2"/>
        <v>359</v>
      </c>
      <c r="G52" s="16">
        <f t="shared" si="3"/>
        <v>0</v>
      </c>
      <c r="H52" s="1">
        <v>0</v>
      </c>
      <c r="I52" s="1">
        <v>0</v>
      </c>
    </row>
    <row r="53" spans="1:9" ht="16.5" customHeight="1">
      <c r="A53" s="4"/>
      <c r="B53" s="21" t="s">
        <v>37</v>
      </c>
      <c r="C53" s="15" t="s">
        <v>38</v>
      </c>
      <c r="D53" s="16">
        <v>1700</v>
      </c>
      <c r="E53" s="16">
        <v>1148</v>
      </c>
      <c r="F53" s="16">
        <f t="shared" si="2"/>
        <v>-552</v>
      </c>
      <c r="G53" s="16">
        <f t="shared" si="3"/>
        <v>67.52941176470588</v>
      </c>
      <c r="H53" s="1">
        <v>1700</v>
      </c>
      <c r="I53" s="1">
        <v>1148</v>
      </c>
    </row>
    <row r="54" spans="1:9" ht="16.5" customHeight="1">
      <c r="A54" s="4"/>
      <c r="B54" s="21" t="s">
        <v>39</v>
      </c>
      <c r="C54" s="15" t="s">
        <v>40</v>
      </c>
      <c r="D54" s="16">
        <v>260</v>
      </c>
      <c r="E54" s="16">
        <v>248</v>
      </c>
      <c r="F54" s="16">
        <f t="shared" si="2"/>
        <v>-12</v>
      </c>
      <c r="G54" s="16">
        <f t="shared" si="3"/>
        <v>95.38461538461539</v>
      </c>
      <c r="H54" s="1">
        <v>0</v>
      </c>
      <c r="I54" s="1">
        <v>0</v>
      </c>
    </row>
    <row r="55" spans="1:9" ht="16.5" customHeight="1">
      <c r="A55" s="4"/>
      <c r="B55" s="21" t="s">
        <v>43</v>
      </c>
      <c r="C55" s="15" t="s">
        <v>44</v>
      </c>
      <c r="D55" s="16">
        <v>1440</v>
      </c>
      <c r="E55" s="16">
        <v>900</v>
      </c>
      <c r="F55" s="16">
        <f t="shared" si="2"/>
        <v>-540</v>
      </c>
      <c r="G55" s="16">
        <f t="shared" si="3"/>
        <v>62.5</v>
      </c>
      <c r="H55" s="1">
        <v>0</v>
      </c>
      <c r="I55" s="1">
        <v>0</v>
      </c>
    </row>
    <row r="56" spans="1:7" ht="15.75" customHeight="1">
      <c r="A56" s="4"/>
      <c r="B56" s="27" t="s">
        <v>47</v>
      </c>
      <c r="C56" s="27"/>
      <c r="D56" s="16">
        <f>SUM(H51:H55)</f>
        <v>1700</v>
      </c>
      <c r="E56" s="16">
        <f>SUM(I51:I55)</f>
        <v>1507</v>
      </c>
      <c r="F56" s="16">
        <f t="shared" si="2"/>
        <v>-193</v>
      </c>
      <c r="G56" s="16">
        <f t="shared" si="3"/>
        <v>88.6470588235294</v>
      </c>
    </row>
    <row r="57" spans="1:7" ht="15.75" customHeight="1">
      <c r="A57" s="4"/>
      <c r="B57" s="12"/>
      <c r="C57" s="13"/>
      <c r="D57" s="14"/>
      <c r="E57" s="14"/>
      <c r="F57" s="14"/>
      <c r="G57" s="14"/>
    </row>
    <row r="58" spans="1:7" ht="15.75" customHeight="1">
      <c r="A58" s="4"/>
      <c r="B58" s="27" t="s">
        <v>60</v>
      </c>
      <c r="C58" s="27"/>
      <c r="D58" s="16">
        <f>SUM(D56)</f>
        <v>1700</v>
      </c>
      <c r="E58" s="16">
        <f>SUM(E56)</f>
        <v>1507</v>
      </c>
      <c r="F58" s="16">
        <f>E58-D58</f>
        <v>-193</v>
      </c>
      <c r="G58" s="16">
        <f>IF(D58=0,0,E58/D58)*100</f>
        <v>88.6470588235294</v>
      </c>
    </row>
    <row r="59" spans="1:7" ht="15.75" customHeight="1">
      <c r="A59" s="4"/>
      <c r="B59" s="12"/>
      <c r="C59" s="13"/>
      <c r="D59" s="14"/>
      <c r="E59" s="14"/>
      <c r="F59" s="14"/>
      <c r="G59" s="14"/>
    </row>
    <row r="60" spans="1:7" ht="16.5" customHeight="1">
      <c r="A60" s="4"/>
      <c r="B60" s="26" t="s">
        <v>61</v>
      </c>
      <c r="C60" s="26"/>
      <c r="D60" s="26"/>
      <c r="E60" s="26"/>
      <c r="F60" s="26"/>
      <c r="G60" s="26"/>
    </row>
    <row r="61" spans="1:7" ht="16.5" customHeight="1">
      <c r="A61" s="4"/>
      <c r="B61" s="19" t="s">
        <v>16</v>
      </c>
      <c r="C61" s="20"/>
      <c r="D61" s="20"/>
      <c r="E61" s="20"/>
      <c r="F61" s="20"/>
      <c r="G61" s="20"/>
    </row>
    <row r="62" spans="1:9" ht="16.5" customHeight="1">
      <c r="A62" s="4"/>
      <c r="B62" s="21" t="s">
        <v>37</v>
      </c>
      <c r="C62" s="15" t="s">
        <v>38</v>
      </c>
      <c r="D62" s="16">
        <v>10801</v>
      </c>
      <c r="E62" s="16">
        <v>3019</v>
      </c>
      <c r="F62" s="16">
        <f>E62-D62</f>
        <v>-7782</v>
      </c>
      <c r="G62" s="16">
        <f>IF(D62=0,0,E62/D62)*100</f>
        <v>27.951115637440978</v>
      </c>
      <c r="H62" s="1">
        <v>10801</v>
      </c>
      <c r="I62" s="1">
        <v>3019</v>
      </c>
    </row>
    <row r="63" spans="1:9" ht="16.5" customHeight="1">
      <c r="A63" s="4"/>
      <c r="B63" s="21" t="s">
        <v>39</v>
      </c>
      <c r="C63" s="15" t="s">
        <v>40</v>
      </c>
      <c r="D63" s="16">
        <v>8264</v>
      </c>
      <c r="E63" s="16">
        <v>0</v>
      </c>
      <c r="F63" s="16">
        <f>E63-D63</f>
        <v>-8264</v>
      </c>
      <c r="G63" s="16">
        <f>IF(D63=0,0,E63/D63)*100</f>
        <v>0</v>
      </c>
      <c r="H63" s="1">
        <v>0</v>
      </c>
      <c r="I63" s="1">
        <v>0</v>
      </c>
    </row>
    <row r="64" spans="1:9" ht="16.5" customHeight="1">
      <c r="A64" s="4"/>
      <c r="B64" s="21" t="s">
        <v>43</v>
      </c>
      <c r="C64" s="15" t="s">
        <v>44</v>
      </c>
      <c r="D64" s="16">
        <v>2537</v>
      </c>
      <c r="E64" s="16">
        <v>3019</v>
      </c>
      <c r="F64" s="16">
        <f>E64-D64</f>
        <v>482</v>
      </c>
      <c r="G64" s="16">
        <f>IF(D64=0,0,E64/D64)*100</f>
        <v>118.99881750098542</v>
      </c>
      <c r="H64" s="1">
        <v>0</v>
      </c>
      <c r="I64" s="1">
        <v>0</v>
      </c>
    </row>
    <row r="65" spans="1:7" ht="15.75" customHeight="1">
      <c r="A65" s="4"/>
      <c r="B65" s="27" t="s">
        <v>47</v>
      </c>
      <c r="C65" s="27"/>
      <c r="D65" s="16">
        <f>SUM(H62:H64)</f>
        <v>10801</v>
      </c>
      <c r="E65" s="16">
        <f>SUM(I62:I64)</f>
        <v>3019</v>
      </c>
      <c r="F65" s="16">
        <f>E65-D65</f>
        <v>-7782</v>
      </c>
      <c r="G65" s="16">
        <f>IF(D65=0,0,E65/D65)*100</f>
        <v>27.951115637440978</v>
      </c>
    </row>
    <row r="66" spans="1:7" ht="15.75" customHeight="1">
      <c r="A66" s="4"/>
      <c r="B66" s="12"/>
      <c r="C66" s="13"/>
      <c r="D66" s="14"/>
      <c r="E66" s="14"/>
      <c r="F66" s="14"/>
      <c r="G66" s="14"/>
    </row>
    <row r="67" spans="1:7" ht="15.75" customHeight="1">
      <c r="A67" s="4"/>
      <c r="B67" s="27" t="s">
        <v>62</v>
      </c>
      <c r="C67" s="27"/>
      <c r="D67" s="16">
        <f>SUM(D65)</f>
        <v>10801</v>
      </c>
      <c r="E67" s="16">
        <f>SUM(E65)</f>
        <v>3019</v>
      </c>
      <c r="F67" s="16">
        <f>E67-D67</f>
        <v>-7782</v>
      </c>
      <c r="G67" s="16">
        <f>IF(D67=0,0,E67/D67)*100</f>
        <v>27.951115637440978</v>
      </c>
    </row>
    <row r="68" spans="1:7" ht="15.75" customHeight="1">
      <c r="A68" s="4"/>
      <c r="B68" s="12"/>
      <c r="C68" s="13"/>
      <c r="D68" s="14"/>
      <c r="E68" s="14"/>
      <c r="F68" s="14"/>
      <c r="G68" s="14"/>
    </row>
    <row r="69" spans="1:7" ht="15.75" customHeight="1">
      <c r="A69" s="4"/>
      <c r="B69" s="27" t="s">
        <v>63</v>
      </c>
      <c r="C69" s="27"/>
      <c r="D69" s="16">
        <f>SUM(D58,D67)</f>
        <v>12501</v>
      </c>
      <c r="E69" s="16">
        <f>SUM(E58,E67)</f>
        <v>4526</v>
      </c>
      <c r="F69" s="16">
        <f>E69-D69</f>
        <v>-7975</v>
      </c>
      <c r="G69" s="16">
        <f>IF(D69=0,0,E69/D69)*100</f>
        <v>36.205103591712664</v>
      </c>
    </row>
    <row r="70" spans="1:7" ht="15.75" customHeight="1">
      <c r="A70" s="4"/>
      <c r="B70" s="12"/>
      <c r="C70" s="13"/>
      <c r="D70" s="14"/>
      <c r="E70" s="14"/>
      <c r="F70" s="14"/>
      <c r="G70" s="14"/>
    </row>
    <row r="71" spans="1:7" ht="15.75" customHeight="1">
      <c r="A71" s="4"/>
      <c r="B71" s="27" t="s">
        <v>64</v>
      </c>
      <c r="C71" s="27"/>
      <c r="D71" s="16">
        <f>SUM(D46,D69)</f>
        <v>15226</v>
      </c>
      <c r="E71" s="16">
        <f>SUM(E46,E69)</f>
        <v>7030</v>
      </c>
      <c r="F71" s="16">
        <f>E71-D71</f>
        <v>-8196</v>
      </c>
      <c r="G71" s="16">
        <f>IF(D71=0,0,E71/D71)*100</f>
        <v>46.171023249704454</v>
      </c>
    </row>
    <row r="72" spans="1:7" ht="16.5" customHeight="1">
      <c r="A72" s="4"/>
      <c r="B72" s="12"/>
      <c r="C72" s="13"/>
      <c r="D72" s="14"/>
      <c r="E72" s="14"/>
      <c r="F72" s="14"/>
      <c r="G72" s="14"/>
    </row>
    <row r="73" spans="1:7" ht="16.5" customHeight="1">
      <c r="A73" s="4"/>
      <c r="B73" s="12"/>
      <c r="C73" s="13"/>
      <c r="D73" s="14"/>
      <c r="E73" s="14"/>
      <c r="F73" s="14"/>
      <c r="G73" s="14"/>
    </row>
    <row r="74" spans="1:7" ht="16.5" customHeight="1">
      <c r="A74" s="4"/>
      <c r="B74" s="24" t="s">
        <v>65</v>
      </c>
      <c r="C74" s="24"/>
      <c r="D74" s="24"/>
      <c r="E74" s="24"/>
      <c r="F74" s="24"/>
      <c r="G74" s="24"/>
    </row>
    <row r="75" spans="1:7" ht="16.5" customHeight="1">
      <c r="A75" s="4"/>
      <c r="B75" s="25" t="s">
        <v>66</v>
      </c>
      <c r="C75" s="25"/>
      <c r="D75" s="25"/>
      <c r="E75" s="25"/>
      <c r="F75" s="25"/>
      <c r="G75" s="25"/>
    </row>
    <row r="76" spans="1:7" ht="16.5" customHeight="1">
      <c r="A76" s="4"/>
      <c r="B76" s="26" t="s">
        <v>67</v>
      </c>
      <c r="C76" s="26"/>
      <c r="D76" s="26"/>
      <c r="E76" s="26"/>
      <c r="F76" s="26"/>
      <c r="G76" s="26"/>
    </row>
    <row r="77" spans="1:7" ht="16.5" customHeight="1">
      <c r="A77" s="4"/>
      <c r="B77" s="19" t="s">
        <v>16</v>
      </c>
      <c r="C77" s="20"/>
      <c r="D77" s="20"/>
      <c r="E77" s="20"/>
      <c r="F77" s="20"/>
      <c r="G77" s="20"/>
    </row>
    <row r="78" spans="1:9" ht="16.5" customHeight="1">
      <c r="A78" s="4"/>
      <c r="B78" s="21" t="s">
        <v>37</v>
      </c>
      <c r="C78" s="15" t="s">
        <v>38</v>
      </c>
      <c r="D78" s="16">
        <v>850</v>
      </c>
      <c r="E78" s="16">
        <v>850</v>
      </c>
      <c r="F78" s="16">
        <f>E78-D78</f>
        <v>0</v>
      </c>
      <c r="G78" s="16">
        <f>IF(D78=0,0,E78/D78)*100</f>
        <v>100</v>
      </c>
      <c r="H78" s="1">
        <v>850</v>
      </c>
      <c r="I78" s="1">
        <v>850</v>
      </c>
    </row>
    <row r="79" spans="1:9" ht="16.5" customHeight="1">
      <c r="A79" s="4"/>
      <c r="B79" s="21" t="s">
        <v>39</v>
      </c>
      <c r="C79" s="15" t="s">
        <v>40</v>
      </c>
      <c r="D79" s="16">
        <v>0</v>
      </c>
      <c r="E79" s="16">
        <v>250</v>
      </c>
      <c r="F79" s="16">
        <f>E79-D79</f>
        <v>250</v>
      </c>
      <c r="G79" s="16">
        <f>IF(D79=0,0,E79/D79)*100</f>
        <v>0</v>
      </c>
      <c r="H79" s="1">
        <v>0</v>
      </c>
      <c r="I79" s="1">
        <v>0</v>
      </c>
    </row>
    <row r="80" spans="1:9" ht="16.5" customHeight="1">
      <c r="A80" s="4"/>
      <c r="B80" s="21" t="s">
        <v>43</v>
      </c>
      <c r="C80" s="15" t="s">
        <v>44</v>
      </c>
      <c r="D80" s="16">
        <v>850</v>
      </c>
      <c r="E80" s="16">
        <v>600</v>
      </c>
      <c r="F80" s="16">
        <f>E80-D80</f>
        <v>-250</v>
      </c>
      <c r="G80" s="16">
        <f>IF(D80=0,0,E80/D80)*100</f>
        <v>70.58823529411765</v>
      </c>
      <c r="H80" s="1">
        <v>0</v>
      </c>
      <c r="I80" s="1">
        <v>0</v>
      </c>
    </row>
    <row r="81" spans="1:7" ht="15.75" customHeight="1">
      <c r="A81" s="4"/>
      <c r="B81" s="27" t="s">
        <v>47</v>
      </c>
      <c r="C81" s="27"/>
      <c r="D81" s="16">
        <f>SUM(H78:H80)</f>
        <v>850</v>
      </c>
      <c r="E81" s="16">
        <f>SUM(I78:I80)</f>
        <v>850</v>
      </c>
      <c r="F81" s="16">
        <f>E81-D81</f>
        <v>0</v>
      </c>
      <c r="G81" s="16">
        <f>IF(D81=0,0,E81/D81)*100</f>
        <v>100</v>
      </c>
    </row>
    <row r="82" spans="1:7" ht="15.75" customHeight="1">
      <c r="A82" s="4"/>
      <c r="B82" s="12"/>
      <c r="C82" s="13"/>
      <c r="D82" s="14"/>
      <c r="E82" s="14"/>
      <c r="F82" s="14"/>
      <c r="G82" s="14"/>
    </row>
    <row r="83" spans="1:7" ht="15.75" customHeight="1">
      <c r="A83" s="4"/>
      <c r="B83" s="27" t="s">
        <v>68</v>
      </c>
      <c r="C83" s="27"/>
      <c r="D83" s="16">
        <f>SUM(D81)</f>
        <v>850</v>
      </c>
      <c r="E83" s="16">
        <f>SUM(E81)</f>
        <v>850</v>
      </c>
      <c r="F83" s="16">
        <f>E83-D83</f>
        <v>0</v>
      </c>
      <c r="G83" s="16">
        <f>IF(D83=0,0,E83/D83)*100</f>
        <v>100</v>
      </c>
    </row>
    <row r="84" spans="1:7" ht="15.75" customHeight="1">
      <c r="A84" s="4"/>
      <c r="B84" s="12"/>
      <c r="C84" s="13"/>
      <c r="D84" s="14"/>
      <c r="E84" s="14"/>
      <c r="F84" s="14"/>
      <c r="G84" s="14"/>
    </row>
    <row r="85" spans="1:7" ht="15.75" customHeight="1">
      <c r="A85" s="4"/>
      <c r="B85" s="27" t="s">
        <v>69</v>
      </c>
      <c r="C85" s="27"/>
      <c r="D85" s="16">
        <f>SUM(D83)</f>
        <v>850</v>
      </c>
      <c r="E85" s="16">
        <f>SUM(E83)</f>
        <v>850</v>
      </c>
      <c r="F85" s="16">
        <f>E85-D85</f>
        <v>0</v>
      </c>
      <c r="G85" s="16">
        <f>IF(D85=0,0,E85/D85)*100</f>
        <v>100</v>
      </c>
    </row>
    <row r="86" spans="1:7" ht="15.75" customHeight="1">
      <c r="A86" s="4"/>
      <c r="B86" s="12"/>
      <c r="C86" s="13"/>
      <c r="D86" s="14"/>
      <c r="E86" s="14"/>
      <c r="F86" s="14"/>
      <c r="G86" s="14"/>
    </row>
    <row r="87" spans="1:7" ht="15.75" customHeight="1">
      <c r="A87" s="4"/>
      <c r="B87" s="27" t="s">
        <v>70</v>
      </c>
      <c r="C87" s="27"/>
      <c r="D87" s="16">
        <f>SUM(D85)</f>
        <v>850</v>
      </c>
      <c r="E87" s="16">
        <f>SUM(E85)</f>
        <v>850</v>
      </c>
      <c r="F87" s="16">
        <f>E87-D87</f>
        <v>0</v>
      </c>
      <c r="G87" s="16">
        <f>IF(D87=0,0,E87/D87)*100</f>
        <v>100</v>
      </c>
    </row>
    <row r="88" spans="1:7" ht="16.5" customHeight="1">
      <c r="A88" s="4"/>
      <c r="B88" s="12"/>
      <c r="C88" s="13"/>
      <c r="D88" s="14"/>
      <c r="E88" s="14"/>
      <c r="F88" s="14"/>
      <c r="G88" s="14"/>
    </row>
    <row r="89" spans="1:7" ht="16.5" customHeight="1">
      <c r="A89" s="4"/>
      <c r="B89" s="12"/>
      <c r="C89" s="13"/>
      <c r="D89" s="14"/>
      <c r="E89" s="14"/>
      <c r="F89" s="14"/>
      <c r="G89" s="14"/>
    </row>
    <row r="90" spans="1:7" ht="16.5" customHeight="1">
      <c r="A90" s="4"/>
      <c r="B90" s="12"/>
      <c r="C90" s="13"/>
      <c r="D90" s="14"/>
      <c r="E90" s="14"/>
      <c r="F90" s="14"/>
      <c r="G90" s="14"/>
    </row>
    <row r="91" spans="1:7" ht="16.5" customHeight="1">
      <c r="A91" s="4"/>
      <c r="B91" s="18"/>
      <c r="C91" s="13" t="s">
        <v>10</v>
      </c>
      <c r="D91" s="16">
        <f>SUM(D33,D71,D87)</f>
        <v>40419</v>
      </c>
      <c r="E91" s="16">
        <f>SUM(E33,E71,E87)</f>
        <v>34993</v>
      </c>
      <c r="F91" s="16">
        <f>E91-D91</f>
        <v>-5426</v>
      </c>
      <c r="G91" s="16">
        <f>IF(D91=0,0,E91/D91)*100</f>
        <v>86.57562037655559</v>
      </c>
    </row>
  </sheetData>
  <sheetProtection selectLockedCells="1" selectUnlockedCells="1"/>
  <mergeCells count="31">
    <mergeCell ref="B87:C87"/>
    <mergeCell ref="B74:G74"/>
    <mergeCell ref="B75:G75"/>
    <mergeCell ref="B76:G76"/>
    <mergeCell ref="B81:C81"/>
    <mergeCell ref="B83:C83"/>
    <mergeCell ref="B85:C85"/>
    <mergeCell ref="B58:C58"/>
    <mergeCell ref="B60:G60"/>
    <mergeCell ref="B65:C65"/>
    <mergeCell ref="B67:C67"/>
    <mergeCell ref="B69:C69"/>
    <mergeCell ref="B71:C71"/>
    <mergeCell ref="B42:C42"/>
    <mergeCell ref="B44:C44"/>
    <mergeCell ref="B46:C46"/>
    <mergeCell ref="B48:G48"/>
    <mergeCell ref="B49:G49"/>
    <mergeCell ref="B56:C56"/>
    <mergeCell ref="B29:C29"/>
    <mergeCell ref="B31:C31"/>
    <mergeCell ref="B33:C33"/>
    <mergeCell ref="B36:G36"/>
    <mergeCell ref="B37:G37"/>
    <mergeCell ref="B38:G38"/>
    <mergeCell ref="B2:G2"/>
    <mergeCell ref="B3:G3"/>
    <mergeCell ref="B8:G8"/>
    <mergeCell ref="B9:G9"/>
    <mergeCell ref="B10:G10"/>
    <mergeCell ref="B27:C27"/>
  </mergeCells>
  <printOptions/>
  <pageMargins left="0.7000000000000001" right="0.7000000000000001" top="0.75" bottom="0.75" header="0.5118110236220472" footer="0.5118110236220472"/>
  <pageSetup horizontalDpi="300" verticalDpi="3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2024-02-21T08:26:00Z</dcterms:modified>
  <cp:category/>
  <cp:version/>
  <cp:contentType/>
  <cp:contentStatus/>
</cp:coreProperties>
</file>