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<sst xmlns="http://schemas.openxmlformats.org/spreadsheetml/2006/main" count="125" uniqueCount="75">
  <si>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</si>
  <si>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</si>
  <si>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</si>
  <si>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</si>
  <si>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</si>
  <si>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</si>
  <si>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</si>
  <si>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</si>
  <si>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</si>
  <si>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</si>
  <si>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</si>
  <si>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Салманово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</si>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</sst>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38728</v>
      </c>
      <c r="E12" s="16">
        <v>42809</v>
      </c>
      <c r="F12" s="16">
        <f aca="true" t="shared" si="0" ref="F12:F27">E12-D12</f>
        <v>4081</v>
      </c>
      <c r="G12" s="16">
        <f aca="true" t="shared" si="1" ref="G12:G27">IF(D12=0,0,E12/D12)*100</f>
        <v>110.53759553811196</v>
      </c>
      <c r="H12" s="1">
        <v>38728</v>
      </c>
      <c r="I12" s="1">
        <v>42809</v>
      </c>
    </row>
    <row r="13" spans="1:9" ht="16.5" customHeight="1">
      <c r="A13" s="4"/>
      <c r="B13" s="21" t="s">
        <v>19</v>
      </c>
      <c r="C13" s="15" t="s">
        <v>20</v>
      </c>
      <c r="D13" s="16">
        <v>38728</v>
      </c>
      <c r="E13" s="16">
        <v>42809</v>
      </c>
      <c r="F13" s="16">
        <f t="shared" si="0"/>
        <v>4081</v>
      </c>
      <c r="G13" s="16">
        <f t="shared" si="1"/>
        <v>110.53759553811196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2004</v>
      </c>
      <c r="F14" s="16">
        <f t="shared" si="0"/>
        <v>1294</v>
      </c>
      <c r="G14" s="16">
        <f t="shared" si="1"/>
        <v>282.2535211267605</v>
      </c>
      <c r="H14" s="1">
        <v>710</v>
      </c>
      <c r="I14" s="1">
        <v>2004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818</v>
      </c>
      <c r="F15" s="16">
        <f t="shared" si="0"/>
        <v>108</v>
      </c>
      <c r="G15" s="16">
        <f t="shared" si="1"/>
        <v>115.21126760563381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1186</v>
      </c>
      <c r="F16" s="16">
        <f t="shared" si="0"/>
        <v>1186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7444</v>
      </c>
      <c r="E17" s="16">
        <v>8361</v>
      </c>
      <c r="F17" s="16">
        <f t="shared" si="0"/>
        <v>917</v>
      </c>
      <c r="G17" s="16">
        <f t="shared" si="1"/>
        <v>112.31864588930682</v>
      </c>
      <c r="H17" s="1">
        <v>7444</v>
      </c>
      <c r="I17" s="1">
        <v>8361</v>
      </c>
    </row>
    <row r="18" spans="1:9" ht="16.5" customHeight="1">
      <c r="A18" s="4"/>
      <c r="B18" s="21" t="s">
        <v>29</v>
      </c>
      <c r="C18" s="15" t="s">
        <v>30</v>
      </c>
      <c r="D18" s="16">
        <v>4500</v>
      </c>
      <c r="E18" s="16">
        <v>5055</v>
      </c>
      <c r="F18" s="16">
        <f t="shared" si="0"/>
        <v>555</v>
      </c>
      <c r="G18" s="16">
        <f t="shared" si="1"/>
        <v>112.33333333333333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1859</v>
      </c>
      <c r="E19" s="16">
        <v>2088</v>
      </c>
      <c r="F19" s="16">
        <f t="shared" si="0"/>
        <v>229</v>
      </c>
      <c r="G19" s="16">
        <f t="shared" si="1"/>
        <v>112.31845077998923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1085</v>
      </c>
      <c r="E20" s="16">
        <v>1218</v>
      </c>
      <c r="F20" s="16">
        <f t="shared" si="0"/>
        <v>133</v>
      </c>
      <c r="G20" s="16">
        <f t="shared" si="1"/>
        <v>112.25806451612902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17787</v>
      </c>
      <c r="E21" s="16">
        <v>15909</v>
      </c>
      <c r="F21" s="16">
        <f t="shared" si="0"/>
        <v>-1878</v>
      </c>
      <c r="G21" s="16">
        <f t="shared" si="1"/>
        <v>89.44172710406477</v>
      </c>
      <c r="H21" s="1">
        <v>17787</v>
      </c>
      <c r="I21" s="1">
        <v>15909</v>
      </c>
    </row>
    <row r="22" spans="1:9" ht="16.5" customHeight="1">
      <c r="A22" s="4"/>
      <c r="B22" s="21" t="s">
        <v>37</v>
      </c>
      <c r="C22" s="15" t="s">
        <v>38</v>
      </c>
      <c r="D22" s="16">
        <v>880</v>
      </c>
      <c r="E22" s="16">
        <v>1664</v>
      </c>
      <c r="F22" s="16">
        <f t="shared" si="0"/>
        <v>784</v>
      </c>
      <c r="G22" s="16">
        <f t="shared" si="1"/>
        <v>189.0909090909091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7700</v>
      </c>
      <c r="E23" s="16">
        <v>6561</v>
      </c>
      <c r="F23" s="16">
        <f t="shared" si="0"/>
        <v>-1139</v>
      </c>
      <c r="G23" s="16">
        <f t="shared" si="1"/>
        <v>85.20779220779221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1980</v>
      </c>
      <c r="E24" s="16">
        <v>1355</v>
      </c>
      <c r="F24" s="16">
        <f t="shared" si="0"/>
        <v>-625</v>
      </c>
      <c r="G24" s="16">
        <f t="shared" si="1"/>
        <v>68.43434343434343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5797</v>
      </c>
      <c r="E25" s="16">
        <v>5764</v>
      </c>
      <c r="F25" s="16">
        <f t="shared" si="0"/>
        <v>-33</v>
      </c>
      <c r="G25" s="16">
        <f t="shared" si="1"/>
        <v>99.43074003795066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1430</v>
      </c>
      <c r="E26" s="16">
        <v>565</v>
      </c>
      <c r="F26" s="16">
        <f t="shared" si="0"/>
        <v>-865</v>
      </c>
      <c r="G26" s="16">
        <f t="shared" si="1"/>
        <v>39.51048951048951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64669</v>
      </c>
      <c r="E27" s="16">
        <f>SUM(I12:I26)</f>
        <v>69083</v>
      </c>
      <c r="F27" s="16">
        <f t="shared" si="0"/>
        <v>4414</v>
      </c>
      <c r="G27" s="16">
        <f t="shared" si="1"/>
        <v>106.82552691397733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64669</v>
      </c>
      <c r="E29" s="16">
        <f>SUM(E27)</f>
        <v>69083</v>
      </c>
      <c r="F29" s="16">
        <f>E29-D29</f>
        <v>4414</v>
      </c>
      <c r="G29" s="16">
        <f>IF(D29=0,0,E29/D29)*100</f>
        <v>106.82552691397733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64669</v>
      </c>
      <c r="E31" s="16">
        <f>SUM(E29)</f>
        <v>69083</v>
      </c>
      <c r="F31" s="16">
        <f>E31-D31</f>
        <v>4414</v>
      </c>
      <c r="G31" s="16">
        <f>IF(D31=0,0,E31/D31)*100</f>
        <v>106.82552691397733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64669</v>
      </c>
      <c r="E33" s="16">
        <f>SUM(E31)</f>
        <v>69083</v>
      </c>
      <c r="F33" s="16">
        <f>E33-D33</f>
        <v>4414</v>
      </c>
      <c r="G33" s="16">
        <f>IF(D33=0,0,E33/D33)*100</f>
        <v>106.82552691397733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19" t="s">
        <v>16</v>
      </c>
      <c r="C39" s="20"/>
      <c r="D39" s="20"/>
      <c r="E39" s="20"/>
      <c r="F39" s="20"/>
      <c r="G39" s="20"/>
    </row>
    <row r="40" spans="1:9" ht="16.5" customHeight="1">
      <c r="A40" s="4"/>
      <c r="B40" s="21" t="s">
        <v>35</v>
      </c>
      <c r="C40" s="15" t="s">
        <v>36</v>
      </c>
      <c r="D40" s="16">
        <v>15158</v>
      </c>
      <c r="E40" s="16">
        <v>12627</v>
      </c>
      <c r="F40" s="16">
        <f>E40-D40</f>
        <v>-2531</v>
      </c>
      <c r="G40" s="16">
        <f>IF(D40=0,0,E40/D40)*100</f>
        <v>83.30254651009368</v>
      </c>
      <c r="H40" s="1">
        <v>15158</v>
      </c>
      <c r="I40" s="1">
        <v>12627</v>
      </c>
    </row>
    <row r="41" spans="1:9" ht="16.5" customHeight="1">
      <c r="A41" s="4"/>
      <c r="B41" s="21" t="s">
        <v>39</v>
      </c>
      <c r="C41" s="15" t="s">
        <v>40</v>
      </c>
      <c r="D41" s="16">
        <v>15158</v>
      </c>
      <c r="E41" s="16">
        <v>12627</v>
      </c>
      <c r="F41" s="16">
        <f>E41-D41</f>
        <v>-2531</v>
      </c>
      <c r="G41" s="16">
        <f>IF(D41=0,0,E41/D41)*100</f>
        <v>83.30254651009368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15158</v>
      </c>
      <c r="E42" s="16">
        <f>SUM(I40:I41)</f>
        <v>12627</v>
      </c>
      <c r="F42" s="16">
        <f>E42-D42</f>
        <v>-2531</v>
      </c>
      <c r="G42" s="16">
        <f>IF(D42=0,0,E42/D42)*100</f>
        <v>83.30254651009368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15158</v>
      </c>
      <c r="E44" s="16">
        <f>SUM(E42)</f>
        <v>12627</v>
      </c>
      <c r="F44" s="16">
        <f>E44-D44</f>
        <v>-2531</v>
      </c>
      <c r="G44" s="16">
        <f>IF(D44=0,0,E44/D44)*100</f>
        <v>83.30254651009368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6" t="s">
        <v>55</v>
      </c>
      <c r="C46" s="26"/>
      <c r="D46" s="26"/>
      <c r="E46" s="26"/>
      <c r="F46" s="26"/>
      <c r="G46" s="26"/>
    </row>
    <row r="47" spans="1:7" ht="16.5" customHeight="1">
      <c r="A47" s="4"/>
      <c r="B47" s="19" t="s">
        <v>16</v>
      </c>
      <c r="C47" s="20"/>
      <c r="D47" s="20"/>
      <c r="E47" s="20"/>
      <c r="F47" s="20"/>
      <c r="G47" s="20"/>
    </row>
    <row r="48" spans="1:9" ht="16.5" customHeight="1">
      <c r="A48" s="4"/>
      <c r="B48" s="21" t="s">
        <v>35</v>
      </c>
      <c r="C48" s="15" t="s">
        <v>36</v>
      </c>
      <c r="D48" s="16">
        <v>4361</v>
      </c>
      <c r="E48" s="16">
        <v>0</v>
      </c>
      <c r="F48" s="16">
        <f>E48-D48</f>
        <v>-4361</v>
      </c>
      <c r="G48" s="16">
        <f>IF(D48=0,0,E48/D48)*100</f>
        <v>0</v>
      </c>
      <c r="H48" s="1">
        <v>4361</v>
      </c>
      <c r="I48" s="1">
        <v>0</v>
      </c>
    </row>
    <row r="49" spans="1:9" ht="16.5" customHeight="1">
      <c r="A49" s="4"/>
      <c r="B49" s="21" t="s">
        <v>43</v>
      </c>
      <c r="C49" s="15" t="s">
        <v>44</v>
      </c>
      <c r="D49" s="16">
        <v>4361</v>
      </c>
      <c r="E49" s="16">
        <v>0</v>
      </c>
      <c r="F49" s="16">
        <f>E49-D49</f>
        <v>-4361</v>
      </c>
      <c r="G49" s="16">
        <f>IF(D49=0,0,E49/D49)*100</f>
        <v>0</v>
      </c>
      <c r="H49" s="1">
        <v>0</v>
      </c>
      <c r="I49" s="1">
        <v>0</v>
      </c>
    </row>
    <row r="50" spans="1:7" ht="15.75" customHeight="1">
      <c r="A50" s="4"/>
      <c r="B50" s="27" t="s">
        <v>47</v>
      </c>
      <c r="C50" s="27"/>
      <c r="D50" s="16">
        <f>SUM(H48:H49)</f>
        <v>4361</v>
      </c>
      <c r="E50" s="16">
        <f>SUM(I48:I49)</f>
        <v>0</v>
      </c>
      <c r="F50" s="16">
        <f>E50-D50</f>
        <v>-4361</v>
      </c>
      <c r="G50" s="16">
        <f>IF(D50=0,0,E50/D50)*100</f>
        <v>0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56</v>
      </c>
      <c r="C52" s="27"/>
      <c r="D52" s="16">
        <f>SUM(D50)</f>
        <v>4361</v>
      </c>
      <c r="E52" s="16">
        <f>SUM(E50)</f>
        <v>0</v>
      </c>
      <c r="F52" s="16">
        <f>E52-D52</f>
        <v>-4361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6.5" customHeight="1">
      <c r="A54" s="4"/>
      <c r="B54" s="26" t="s">
        <v>57</v>
      </c>
      <c r="C54" s="26"/>
      <c r="D54" s="26"/>
      <c r="E54" s="26"/>
      <c r="F54" s="26"/>
      <c r="G54" s="26"/>
    </row>
    <row r="55" spans="1:7" ht="16.5" customHeight="1">
      <c r="A55" s="4"/>
      <c r="B55" s="19" t="s">
        <v>16</v>
      </c>
      <c r="C55" s="20"/>
      <c r="D55" s="20"/>
      <c r="E55" s="20"/>
      <c r="F55" s="20"/>
      <c r="G55" s="20"/>
    </row>
    <row r="56" spans="1:9" ht="16.5" customHeight="1">
      <c r="A56" s="4"/>
      <c r="B56" s="21" t="s">
        <v>35</v>
      </c>
      <c r="C56" s="15" t="s">
        <v>36</v>
      </c>
      <c r="D56" s="16">
        <v>4800</v>
      </c>
      <c r="E56" s="16">
        <v>0</v>
      </c>
      <c r="F56" s="16">
        <f>E56-D56</f>
        <v>-4800</v>
      </c>
      <c r="G56" s="16">
        <f>IF(D56=0,0,E56/D56)*100</f>
        <v>0</v>
      </c>
      <c r="H56" s="1">
        <v>4800</v>
      </c>
      <c r="I56" s="1">
        <v>0</v>
      </c>
    </row>
    <row r="57" spans="1:9" ht="16.5" customHeight="1">
      <c r="A57" s="4"/>
      <c r="B57" s="21" t="s">
        <v>37</v>
      </c>
      <c r="C57" s="15" t="s">
        <v>38</v>
      </c>
      <c r="D57" s="16">
        <v>4800</v>
      </c>
      <c r="E57" s="16">
        <v>0</v>
      </c>
      <c r="F57" s="16">
        <f>E57-D57</f>
        <v>-4800</v>
      </c>
      <c r="G57" s="16">
        <f>IF(D57=0,0,E57/D57)*100</f>
        <v>0</v>
      </c>
      <c r="H57" s="1">
        <v>0</v>
      </c>
      <c r="I57" s="1">
        <v>0</v>
      </c>
    </row>
    <row r="58" spans="1:7" ht="15.75" customHeight="1">
      <c r="A58" s="4"/>
      <c r="B58" s="27" t="s">
        <v>47</v>
      </c>
      <c r="C58" s="27"/>
      <c r="D58" s="16">
        <f>SUM(H56:H57)</f>
        <v>4800</v>
      </c>
      <c r="E58" s="16">
        <f>SUM(I56:I57)</f>
        <v>0</v>
      </c>
      <c r="F58" s="16">
        <f>E58-D58</f>
        <v>-4800</v>
      </c>
      <c r="G58" s="16">
        <f>IF(D58=0,0,E58/D58)*100</f>
        <v>0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5.75" customHeight="1">
      <c r="A60" s="4"/>
      <c r="B60" s="27" t="s">
        <v>58</v>
      </c>
      <c r="C60" s="27"/>
      <c r="D60" s="16">
        <f>SUM(D58)</f>
        <v>4800</v>
      </c>
      <c r="E60" s="16">
        <f>SUM(E58)</f>
        <v>0</v>
      </c>
      <c r="F60" s="16">
        <f>E60-D60</f>
        <v>-4800</v>
      </c>
      <c r="G60" s="16">
        <f>IF(D60=0,0,E60/D60)*100</f>
        <v>0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59</v>
      </c>
      <c r="C62" s="27"/>
      <c r="D62" s="16">
        <f>SUM(D44,D52,D60)</f>
        <v>24319</v>
      </c>
      <c r="E62" s="16">
        <f>SUM(E44,E52,E60)</f>
        <v>12627</v>
      </c>
      <c r="F62" s="16">
        <f>E62-D62</f>
        <v>-11692</v>
      </c>
      <c r="G62" s="16">
        <f>IF(D62=0,0,E62/D62)*100</f>
        <v>51.92236522883342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6.5" customHeight="1">
      <c r="A64" s="4"/>
      <c r="B64" s="25" t="s">
        <v>60</v>
      </c>
      <c r="C64" s="25"/>
      <c r="D64" s="25"/>
      <c r="E64" s="25"/>
      <c r="F64" s="25"/>
      <c r="G64" s="25"/>
    </row>
    <row r="65" spans="1:7" ht="16.5" customHeight="1">
      <c r="A65" s="4"/>
      <c r="B65" s="26" t="s">
        <v>61</v>
      </c>
      <c r="C65" s="26"/>
      <c r="D65" s="26"/>
      <c r="E65" s="26"/>
      <c r="F65" s="26"/>
      <c r="G65" s="26"/>
    </row>
    <row r="66" spans="1:7" ht="16.5" customHeight="1">
      <c r="A66" s="4"/>
      <c r="B66" s="19" t="s">
        <v>16</v>
      </c>
      <c r="C66" s="20"/>
      <c r="D66" s="20"/>
      <c r="E66" s="20"/>
      <c r="F66" s="20"/>
      <c r="G66" s="20"/>
    </row>
    <row r="67" spans="1:9" ht="16.5" customHeight="1">
      <c r="A67" s="4"/>
      <c r="B67" s="21" t="s">
        <v>21</v>
      </c>
      <c r="C67" s="15" t="s">
        <v>22</v>
      </c>
      <c r="D67" s="16">
        <v>4000</v>
      </c>
      <c r="E67" s="16">
        <v>3841</v>
      </c>
      <c r="F67" s="16">
        <f aca="true" t="shared" si="2" ref="F67:F75">E67-D67</f>
        <v>-159</v>
      </c>
      <c r="G67" s="16">
        <f aca="true" t="shared" si="3" ref="G67:G75">IF(D67=0,0,E67/D67)*100</f>
        <v>96.025</v>
      </c>
      <c r="H67" s="1">
        <v>4000</v>
      </c>
      <c r="I67" s="1">
        <v>3841</v>
      </c>
    </row>
    <row r="68" spans="1:9" ht="16.5" customHeight="1">
      <c r="A68" s="4"/>
      <c r="B68" s="21" t="s">
        <v>62</v>
      </c>
      <c r="C68" s="15" t="s">
        <v>63</v>
      </c>
      <c r="D68" s="16">
        <v>4000</v>
      </c>
      <c r="E68" s="16">
        <v>3841</v>
      </c>
      <c r="F68" s="16">
        <f t="shared" si="2"/>
        <v>-159</v>
      </c>
      <c r="G68" s="16">
        <f t="shared" si="3"/>
        <v>96.025</v>
      </c>
      <c r="H68" s="1">
        <v>0</v>
      </c>
      <c r="I68" s="1">
        <v>0</v>
      </c>
    </row>
    <row r="69" spans="1:9" ht="16.5" customHeight="1">
      <c r="A69" s="4"/>
      <c r="B69" s="21" t="s">
        <v>27</v>
      </c>
      <c r="C69" s="15" t="s">
        <v>28</v>
      </c>
      <c r="D69" s="16">
        <v>0</v>
      </c>
      <c r="E69" s="16">
        <v>456</v>
      </c>
      <c r="F69" s="16">
        <f t="shared" si="2"/>
        <v>456</v>
      </c>
      <c r="G69" s="16">
        <f t="shared" si="3"/>
        <v>0</v>
      </c>
      <c r="H69" s="1">
        <v>0</v>
      </c>
      <c r="I69" s="1">
        <v>456</v>
      </c>
    </row>
    <row r="70" spans="1:9" ht="16.5" customHeight="1">
      <c r="A70" s="4"/>
      <c r="B70" s="21" t="s">
        <v>29</v>
      </c>
      <c r="C70" s="15" t="s">
        <v>30</v>
      </c>
      <c r="D70" s="16">
        <v>0</v>
      </c>
      <c r="E70" s="16">
        <v>237</v>
      </c>
      <c r="F70" s="16">
        <f t="shared" si="2"/>
        <v>237</v>
      </c>
      <c r="G70" s="16">
        <f t="shared" si="3"/>
        <v>0</v>
      </c>
      <c r="H70" s="1">
        <v>0</v>
      </c>
      <c r="I70" s="1">
        <v>0</v>
      </c>
    </row>
    <row r="71" spans="1:9" ht="16.5" customHeight="1">
      <c r="A71" s="4"/>
      <c r="B71" s="21" t="s">
        <v>31</v>
      </c>
      <c r="C71" s="15" t="s">
        <v>32</v>
      </c>
      <c r="D71" s="16">
        <v>0</v>
      </c>
      <c r="E71" s="16">
        <v>138</v>
      </c>
      <c r="F71" s="16">
        <f t="shared" si="2"/>
        <v>138</v>
      </c>
      <c r="G71" s="16">
        <f t="shared" si="3"/>
        <v>0</v>
      </c>
      <c r="H71" s="1">
        <v>0</v>
      </c>
      <c r="I71" s="1">
        <v>0</v>
      </c>
    </row>
    <row r="72" spans="1:9" ht="16.5" customHeight="1">
      <c r="A72" s="4"/>
      <c r="B72" s="21" t="s">
        <v>33</v>
      </c>
      <c r="C72" s="15" t="s">
        <v>34</v>
      </c>
      <c r="D72" s="16">
        <v>0</v>
      </c>
      <c r="E72" s="16">
        <v>81</v>
      </c>
      <c r="F72" s="16">
        <f t="shared" si="2"/>
        <v>81</v>
      </c>
      <c r="G72" s="16">
        <f t="shared" si="3"/>
        <v>0</v>
      </c>
      <c r="H72" s="1">
        <v>0</v>
      </c>
      <c r="I72" s="1">
        <v>0</v>
      </c>
    </row>
    <row r="73" spans="1:9" ht="16.5" customHeight="1">
      <c r="A73" s="4"/>
      <c r="B73" s="21" t="s">
        <v>35</v>
      </c>
      <c r="C73" s="15" t="s">
        <v>36</v>
      </c>
      <c r="D73" s="16">
        <v>0</v>
      </c>
      <c r="E73" s="16">
        <v>399</v>
      </c>
      <c r="F73" s="16">
        <f t="shared" si="2"/>
        <v>399</v>
      </c>
      <c r="G73" s="16">
        <f t="shared" si="3"/>
        <v>0</v>
      </c>
      <c r="H73" s="1">
        <v>0</v>
      </c>
      <c r="I73" s="1">
        <v>399</v>
      </c>
    </row>
    <row r="74" spans="1:9" ht="16.5" customHeight="1">
      <c r="A74" s="4"/>
      <c r="B74" s="21" t="s">
        <v>37</v>
      </c>
      <c r="C74" s="15" t="s">
        <v>38</v>
      </c>
      <c r="D74" s="16">
        <v>0</v>
      </c>
      <c r="E74" s="16">
        <v>399</v>
      </c>
      <c r="F74" s="16">
        <f t="shared" si="2"/>
        <v>399</v>
      </c>
      <c r="G74" s="16">
        <f t="shared" si="3"/>
        <v>0</v>
      </c>
      <c r="H74" s="1">
        <v>0</v>
      </c>
      <c r="I74" s="1">
        <v>0</v>
      </c>
    </row>
    <row r="75" spans="1:7" ht="15.75" customHeight="1">
      <c r="A75" s="4"/>
      <c r="B75" s="27" t="s">
        <v>47</v>
      </c>
      <c r="C75" s="27"/>
      <c r="D75" s="16">
        <f>SUM(H67:H74)</f>
        <v>4000</v>
      </c>
      <c r="E75" s="16">
        <f>SUM(I67:I74)</f>
        <v>4696</v>
      </c>
      <c r="F75" s="16">
        <f t="shared" si="2"/>
        <v>696</v>
      </c>
      <c r="G75" s="16">
        <f t="shared" si="3"/>
        <v>117.39999999999999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64</v>
      </c>
      <c r="C77" s="27"/>
      <c r="D77" s="16">
        <f>SUM(D75)</f>
        <v>4000</v>
      </c>
      <c r="E77" s="16">
        <f>SUM(E75)</f>
        <v>4696</v>
      </c>
      <c r="F77" s="16">
        <f>E77-D77</f>
        <v>696</v>
      </c>
      <c r="G77" s="16">
        <f>IF(D77=0,0,E77/D77)*100</f>
        <v>117.39999999999999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26" t="s">
        <v>65</v>
      </c>
      <c r="C79" s="26"/>
      <c r="D79" s="26"/>
      <c r="E79" s="26"/>
      <c r="F79" s="26"/>
      <c r="G79" s="26"/>
    </row>
    <row r="80" spans="1:7" ht="16.5" customHeight="1">
      <c r="A80" s="4"/>
      <c r="B80" s="19" t="s">
        <v>16</v>
      </c>
      <c r="C80" s="20"/>
      <c r="D80" s="20"/>
      <c r="E80" s="20"/>
      <c r="F80" s="20"/>
      <c r="G80" s="20"/>
    </row>
    <row r="81" spans="1:9" ht="16.5" customHeight="1">
      <c r="A81" s="4"/>
      <c r="B81" s="21" t="s">
        <v>35</v>
      </c>
      <c r="C81" s="15" t="s">
        <v>36</v>
      </c>
      <c r="D81" s="16">
        <v>85968</v>
      </c>
      <c r="E81" s="16">
        <v>36516</v>
      </c>
      <c r="F81" s="16">
        <f>E81-D81</f>
        <v>-49452</v>
      </c>
      <c r="G81" s="16">
        <f>IF(D81=0,0,E81/D81)*100</f>
        <v>42.476270240089335</v>
      </c>
      <c r="H81" s="1">
        <v>85968</v>
      </c>
      <c r="I81" s="1">
        <v>36516</v>
      </c>
    </row>
    <row r="82" spans="1:9" ht="16.5" customHeight="1">
      <c r="A82" s="4"/>
      <c r="B82" s="21" t="s">
        <v>37</v>
      </c>
      <c r="C82" s="15" t="s">
        <v>38</v>
      </c>
      <c r="D82" s="16">
        <v>12000</v>
      </c>
      <c r="E82" s="16">
        <v>0</v>
      </c>
      <c r="F82" s="16">
        <f>E82-D82</f>
        <v>-12000</v>
      </c>
      <c r="G82" s="16">
        <f>IF(D82=0,0,E82/D82)*100</f>
        <v>0</v>
      </c>
      <c r="H82" s="1">
        <v>0</v>
      </c>
      <c r="I82" s="1">
        <v>0</v>
      </c>
    </row>
    <row r="83" spans="1:9" ht="16.5" customHeight="1">
      <c r="A83" s="4"/>
      <c r="B83" s="21" t="s">
        <v>41</v>
      </c>
      <c r="C83" s="15" t="s">
        <v>42</v>
      </c>
      <c r="D83" s="16">
        <v>73968</v>
      </c>
      <c r="E83" s="16">
        <v>36516</v>
      </c>
      <c r="F83" s="16">
        <f>E83-D83</f>
        <v>-37452</v>
      </c>
      <c r="G83" s="16">
        <f>IF(D83=0,0,E83/D83)*100</f>
        <v>49.36729396495782</v>
      </c>
      <c r="H83" s="1">
        <v>0</v>
      </c>
      <c r="I83" s="1">
        <v>0</v>
      </c>
    </row>
    <row r="84" spans="1:7" ht="15.75" customHeight="1">
      <c r="A84" s="4"/>
      <c r="B84" s="27" t="s">
        <v>47</v>
      </c>
      <c r="C84" s="27"/>
      <c r="D84" s="16">
        <f>SUM(H81:H83)</f>
        <v>85968</v>
      </c>
      <c r="E84" s="16">
        <f>SUM(I81:I83)</f>
        <v>36516</v>
      </c>
      <c r="F84" s="16">
        <f>E84-D84</f>
        <v>-49452</v>
      </c>
      <c r="G84" s="16">
        <f>IF(D84=0,0,E84/D84)*100</f>
        <v>42.476270240089335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66</v>
      </c>
      <c r="C86" s="27"/>
      <c r="D86" s="16">
        <f>SUM(D84)</f>
        <v>85968</v>
      </c>
      <c r="E86" s="16">
        <f>SUM(E84)</f>
        <v>36516</v>
      </c>
      <c r="F86" s="16">
        <f>E86-D86</f>
        <v>-49452</v>
      </c>
      <c r="G86" s="16">
        <f>IF(D86=0,0,E86/D86)*100</f>
        <v>42.476270240089335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67</v>
      </c>
      <c r="C88" s="27"/>
      <c r="D88" s="16">
        <f>SUM(D77,D86)</f>
        <v>89968</v>
      </c>
      <c r="E88" s="16">
        <f>SUM(E77,E86)</f>
        <v>41212</v>
      </c>
      <c r="F88" s="16">
        <f>E88-D88</f>
        <v>-48756</v>
      </c>
      <c r="G88" s="16">
        <f>IF(D88=0,0,E88/D88)*100</f>
        <v>45.8073981860217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68</v>
      </c>
      <c r="C90" s="27"/>
      <c r="D90" s="16">
        <f>SUM(D62,D88)</f>
        <v>114287</v>
      </c>
      <c r="E90" s="16">
        <f>SUM(E62,E88)</f>
        <v>53839</v>
      </c>
      <c r="F90" s="16">
        <f>E90-D90</f>
        <v>-60448</v>
      </c>
      <c r="G90" s="16">
        <f>IF(D90=0,0,E90/D90)*100</f>
        <v>47.108595028305935</v>
      </c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24" t="s">
        <v>69</v>
      </c>
      <c r="C93" s="24"/>
      <c r="D93" s="24"/>
      <c r="E93" s="24"/>
      <c r="F93" s="24"/>
      <c r="G93" s="24"/>
    </row>
    <row r="94" spans="1:7" ht="16.5" customHeight="1">
      <c r="A94" s="4"/>
      <c r="B94" s="25" t="s">
        <v>70</v>
      </c>
      <c r="C94" s="25"/>
      <c r="D94" s="25"/>
      <c r="E94" s="25"/>
      <c r="F94" s="25"/>
      <c r="G94" s="25"/>
    </row>
    <row r="95" spans="1:7" ht="16.5" customHeight="1">
      <c r="A95" s="4"/>
      <c r="B95" s="26" t="s">
        <v>71</v>
      </c>
      <c r="C95" s="26"/>
      <c r="D95" s="26"/>
      <c r="E95" s="26"/>
      <c r="F95" s="26"/>
      <c r="G95" s="26"/>
    </row>
    <row r="96" spans="1:7" ht="16.5" customHeight="1">
      <c r="A96" s="4"/>
      <c r="B96" s="19" t="s">
        <v>16</v>
      </c>
      <c r="C96" s="20"/>
      <c r="D96" s="20"/>
      <c r="E96" s="20"/>
      <c r="F96" s="20"/>
      <c r="G96" s="20"/>
    </row>
    <row r="97" spans="1:9" ht="16.5" customHeight="1">
      <c r="A97" s="4"/>
      <c r="B97" s="21" t="s">
        <v>35</v>
      </c>
      <c r="C97" s="15" t="s">
        <v>36</v>
      </c>
      <c r="D97" s="16">
        <v>1200</v>
      </c>
      <c r="E97" s="16">
        <v>1451</v>
      </c>
      <c r="F97" s="16">
        <f>E97-D97</f>
        <v>251</v>
      </c>
      <c r="G97" s="16">
        <f>IF(D97=0,0,E97/D97)*100</f>
        <v>120.91666666666667</v>
      </c>
      <c r="H97" s="1">
        <v>1200</v>
      </c>
      <c r="I97" s="1">
        <v>1451</v>
      </c>
    </row>
    <row r="98" spans="1:9" ht="16.5" customHeight="1">
      <c r="A98" s="4"/>
      <c r="B98" s="21" t="s">
        <v>41</v>
      </c>
      <c r="C98" s="15" t="s">
        <v>42</v>
      </c>
      <c r="D98" s="16">
        <v>1200</v>
      </c>
      <c r="E98" s="16">
        <v>0</v>
      </c>
      <c r="F98" s="16">
        <f>E98-D98</f>
        <v>-1200</v>
      </c>
      <c r="G98" s="16">
        <f>IF(D98=0,0,E98/D98)*100</f>
        <v>0</v>
      </c>
      <c r="H98" s="1">
        <v>0</v>
      </c>
      <c r="I98" s="1">
        <v>0</v>
      </c>
    </row>
    <row r="99" spans="1:9" ht="16.5" customHeight="1">
      <c r="A99" s="4"/>
      <c r="B99" s="21" t="s">
        <v>43</v>
      </c>
      <c r="C99" s="15" t="s">
        <v>44</v>
      </c>
      <c r="D99" s="16">
        <v>0</v>
      </c>
      <c r="E99" s="16">
        <v>1451</v>
      </c>
      <c r="F99" s="16">
        <f>E99-D99</f>
        <v>1451</v>
      </c>
      <c r="G99" s="16">
        <f>IF(D99=0,0,E99/D99)*100</f>
        <v>0</v>
      </c>
      <c r="H99" s="1">
        <v>0</v>
      </c>
      <c r="I99" s="1">
        <v>0</v>
      </c>
    </row>
    <row r="100" spans="1:7" ht="15.75" customHeight="1">
      <c r="A100" s="4"/>
      <c r="B100" s="27" t="s">
        <v>47</v>
      </c>
      <c r="C100" s="27"/>
      <c r="D100" s="16">
        <f>SUM(H97:H99)</f>
        <v>1200</v>
      </c>
      <c r="E100" s="16">
        <f>SUM(I97:I99)</f>
        <v>1451</v>
      </c>
      <c r="F100" s="16">
        <f>E100-D100</f>
        <v>251</v>
      </c>
      <c r="G100" s="16">
        <f>IF(D100=0,0,E100/D100)*100</f>
        <v>120.91666666666667</v>
      </c>
    </row>
    <row r="101" spans="1:7" ht="15.75" customHeight="1">
      <c r="A101" s="4"/>
      <c r="B101" s="12"/>
      <c r="C101" s="13"/>
      <c r="D101" s="14"/>
      <c r="E101" s="14"/>
      <c r="F101" s="14"/>
      <c r="G101" s="14"/>
    </row>
    <row r="102" spans="1:7" ht="15.75" customHeight="1">
      <c r="A102" s="4"/>
      <c r="B102" s="27" t="s">
        <v>72</v>
      </c>
      <c r="C102" s="27"/>
      <c r="D102" s="16">
        <f>SUM(D100)</f>
        <v>1200</v>
      </c>
      <c r="E102" s="16">
        <f>SUM(E100)</f>
        <v>1451</v>
      </c>
      <c r="F102" s="16">
        <f>E102-D102</f>
        <v>251</v>
      </c>
      <c r="G102" s="16">
        <f>IF(D102=0,0,E102/D102)*100</f>
        <v>120.91666666666667</v>
      </c>
    </row>
    <row r="103" spans="1:7" ht="15.75" customHeight="1">
      <c r="A103" s="4"/>
      <c r="B103" s="12"/>
      <c r="C103" s="13"/>
      <c r="D103" s="14"/>
      <c r="E103" s="14"/>
      <c r="F103" s="14"/>
      <c r="G103" s="14"/>
    </row>
    <row r="104" spans="1:7" ht="15.75" customHeight="1">
      <c r="A104" s="4"/>
      <c r="B104" s="27" t="s">
        <v>73</v>
      </c>
      <c r="C104" s="27"/>
      <c r="D104" s="16">
        <f>SUM(D102)</f>
        <v>1200</v>
      </c>
      <c r="E104" s="16">
        <f>SUM(E102)</f>
        <v>1451</v>
      </c>
      <c r="F104" s="16">
        <f>E104-D104</f>
        <v>251</v>
      </c>
      <c r="G104" s="16">
        <f>IF(D104=0,0,E104/D104)*100</f>
        <v>120.91666666666667</v>
      </c>
    </row>
    <row r="105" spans="1:7" ht="15.75" customHeight="1">
      <c r="A105" s="4"/>
      <c r="B105" s="12"/>
      <c r="C105" s="13"/>
      <c r="D105" s="14"/>
      <c r="E105" s="14"/>
      <c r="F105" s="14"/>
      <c r="G105" s="14"/>
    </row>
    <row r="106" spans="1:7" ht="15.75" customHeight="1">
      <c r="A106" s="4"/>
      <c r="B106" s="27" t="s">
        <v>74</v>
      </c>
      <c r="C106" s="27"/>
      <c r="D106" s="16">
        <f>SUM(D104)</f>
        <v>1200</v>
      </c>
      <c r="E106" s="16">
        <f>SUM(E104)</f>
        <v>1451</v>
      </c>
      <c r="F106" s="16">
        <f>E106-D106</f>
        <v>251</v>
      </c>
      <c r="G106" s="16">
        <f>IF(D106=0,0,E106/D106)*100</f>
        <v>120.91666666666667</v>
      </c>
    </row>
    <row r="107" spans="1:7" ht="16.5" customHeight="1">
      <c r="A107" s="4"/>
      <c r="B107" s="12"/>
      <c r="C107" s="13"/>
      <c r="D107" s="14"/>
      <c r="E107" s="14"/>
      <c r="F107" s="14"/>
      <c r="G107" s="14"/>
    </row>
    <row r="108" spans="1:7" ht="16.5" customHeight="1">
      <c r="A108" s="4"/>
      <c r="B108" s="12"/>
      <c r="C108" s="13"/>
      <c r="D108" s="14"/>
      <c r="E108" s="14"/>
      <c r="F108" s="14"/>
      <c r="G108" s="14"/>
    </row>
    <row r="109" spans="1:7" ht="16.5" customHeight="1">
      <c r="A109" s="4"/>
      <c r="B109" s="12"/>
      <c r="C109" s="13"/>
      <c r="D109" s="14"/>
      <c r="E109" s="14"/>
      <c r="F109" s="14"/>
      <c r="G109" s="14"/>
    </row>
    <row r="110" spans="1:7" ht="16.5" customHeight="1">
      <c r="A110" s="4"/>
      <c r="B110" s="18"/>
      <c r="C110" s="13" t="s">
        <v>10</v>
      </c>
      <c r="D110" s="16">
        <f>SUM(D33,D90,D106)</f>
        <v>180156</v>
      </c>
      <c r="E110" s="16">
        <f>SUM(E33,E90,E106)</f>
        <v>124373</v>
      </c>
      <c r="F110" s="16">
        <f>E110-D110</f>
        <v>-55783</v>
      </c>
      <c r="G110" s="16">
        <f>IF(D110=0,0,E110/D110)*100</f>
        <v>69.03627966873155</v>
      </c>
    </row>
  </sheetData>
  <sheetProtection selectLockedCells="1" selectUnlockedCells="1"/>
  <mergeCells count="37">
    <mergeCell ref="B106:C106"/>
    <mergeCell ref="B93:G93"/>
    <mergeCell ref="B94:G94"/>
    <mergeCell ref="B95:G95"/>
    <mergeCell ref="B100:C100"/>
    <mergeCell ref="B102:C102"/>
    <mergeCell ref="B104:C104"/>
    <mergeCell ref="B77:C77"/>
    <mergeCell ref="B79:G79"/>
    <mergeCell ref="B84:C84"/>
    <mergeCell ref="B86:C86"/>
    <mergeCell ref="B88:C88"/>
    <mergeCell ref="B90:C90"/>
    <mergeCell ref="B58:C58"/>
    <mergeCell ref="B60:C60"/>
    <mergeCell ref="B62:C62"/>
    <mergeCell ref="B64:G64"/>
    <mergeCell ref="B65:G65"/>
    <mergeCell ref="B75:C75"/>
    <mergeCell ref="B42:C42"/>
    <mergeCell ref="B44:C44"/>
    <mergeCell ref="B46:G46"/>
    <mergeCell ref="B50:C50"/>
    <mergeCell ref="B52:C52"/>
    <mergeCell ref="B54:G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000000000000001" right="0.7000000000000001" top="0.75" bottom="0.75" header="0.5118110236220472" footer="0.5118110236220472"/>
  <pageSetup horizontalDpi="300" verticalDpi="3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2024-02-21T08:51:49Z</dcterms:modified>
  <cp:category/>
  <cp:version/>
  <cp:contentType/>
  <cp:contentStatus/>
</cp:coreProperties>
</file>