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<sst xmlns="http://schemas.openxmlformats.org/spreadsheetml/2006/main" count="113" uniqueCount="69">
  <si>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</si>
  <si>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</si>
  <si>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</si>
  <si>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</si>
  <si>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</si>
  <si>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</si>
  <si>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</si>
  <si>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</si>
  <si>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</si>
  <si>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</si>
  <si>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</si>
  <si>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Струино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</si>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</sst>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32268</v>
      </c>
      <c r="E12" s="16">
        <v>36602</v>
      </c>
      <c r="F12" s="16">
        <f aca="true" t="shared" si="0" ref="F12:F26">E12-D12</f>
        <v>4334</v>
      </c>
      <c r="G12" s="16">
        <f aca="true" t="shared" si="1" ref="G12:G26">IF(D12=0,0,E12/D12)*100</f>
        <v>113.43126317094334</v>
      </c>
      <c r="H12" s="1">
        <v>32268</v>
      </c>
      <c r="I12" s="1">
        <v>36602</v>
      </c>
    </row>
    <row r="13" spans="1:9" ht="16.5" customHeight="1">
      <c r="A13" s="4"/>
      <c r="B13" s="21" t="s">
        <v>19</v>
      </c>
      <c r="C13" s="15" t="s">
        <v>20</v>
      </c>
      <c r="D13" s="16">
        <v>32268</v>
      </c>
      <c r="E13" s="16">
        <v>36602</v>
      </c>
      <c r="F13" s="16">
        <f t="shared" si="0"/>
        <v>4334</v>
      </c>
      <c r="G13" s="16">
        <f t="shared" si="1"/>
        <v>113.43126317094334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532</v>
      </c>
      <c r="E14" s="16">
        <v>675</v>
      </c>
      <c r="F14" s="16">
        <f t="shared" si="0"/>
        <v>143</v>
      </c>
      <c r="G14" s="16">
        <f t="shared" si="1"/>
        <v>126.8796992481203</v>
      </c>
      <c r="H14" s="1">
        <v>532</v>
      </c>
      <c r="I14" s="1">
        <v>675</v>
      </c>
    </row>
    <row r="15" spans="1:9" ht="16.5" customHeight="1">
      <c r="A15" s="4"/>
      <c r="B15" s="21" t="s">
        <v>23</v>
      </c>
      <c r="C15" s="15" t="s">
        <v>24</v>
      </c>
      <c r="D15" s="16">
        <v>532</v>
      </c>
      <c r="E15" s="16">
        <v>675</v>
      </c>
      <c r="F15" s="16">
        <f t="shared" si="0"/>
        <v>143</v>
      </c>
      <c r="G15" s="16">
        <f t="shared" si="1"/>
        <v>126.8796992481203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6201</v>
      </c>
      <c r="E16" s="16">
        <v>7087</v>
      </c>
      <c r="F16" s="16">
        <f t="shared" si="0"/>
        <v>886</v>
      </c>
      <c r="G16" s="16">
        <f t="shared" si="1"/>
        <v>114.28801806160295</v>
      </c>
      <c r="H16" s="1">
        <v>6201</v>
      </c>
      <c r="I16" s="1">
        <v>7087</v>
      </c>
    </row>
    <row r="17" spans="1:9" ht="16.5" customHeight="1">
      <c r="A17" s="4"/>
      <c r="B17" s="21" t="s">
        <v>27</v>
      </c>
      <c r="C17" s="15" t="s">
        <v>28</v>
      </c>
      <c r="D17" s="16">
        <v>4444</v>
      </c>
      <c r="E17" s="16">
        <v>5051</v>
      </c>
      <c r="F17" s="16">
        <f t="shared" si="0"/>
        <v>607</v>
      </c>
      <c r="G17" s="16">
        <f t="shared" si="1"/>
        <v>113.65886588658867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1548</v>
      </c>
      <c r="E18" s="16">
        <v>1770</v>
      </c>
      <c r="F18" s="16">
        <f t="shared" si="0"/>
        <v>222</v>
      </c>
      <c r="G18" s="16">
        <f t="shared" si="1"/>
        <v>114.34108527131784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209</v>
      </c>
      <c r="E19" s="16">
        <v>266</v>
      </c>
      <c r="F19" s="16">
        <f t="shared" si="0"/>
        <v>57</v>
      </c>
      <c r="G19" s="16">
        <f t="shared" si="1"/>
        <v>127.27272727272727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9159</v>
      </c>
      <c r="E20" s="16">
        <v>19358</v>
      </c>
      <c r="F20" s="16">
        <f t="shared" si="0"/>
        <v>10199</v>
      </c>
      <c r="G20" s="16">
        <f t="shared" si="1"/>
        <v>211.35495141390982</v>
      </c>
      <c r="H20" s="1">
        <v>9159</v>
      </c>
      <c r="I20" s="1">
        <v>19358</v>
      </c>
    </row>
    <row r="21" spans="1:9" ht="16.5" customHeight="1">
      <c r="A21" s="4"/>
      <c r="B21" s="21" t="s">
        <v>35</v>
      </c>
      <c r="C21" s="15" t="s">
        <v>36</v>
      </c>
      <c r="D21" s="16">
        <v>1778</v>
      </c>
      <c r="E21" s="16">
        <v>3212</v>
      </c>
      <c r="F21" s="16">
        <f t="shared" si="0"/>
        <v>1434</v>
      </c>
      <c r="G21" s="16">
        <f t="shared" si="1"/>
        <v>180.65241844769403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1942</v>
      </c>
      <c r="E22" s="16">
        <v>3557</v>
      </c>
      <c r="F22" s="16">
        <f t="shared" si="0"/>
        <v>1615</v>
      </c>
      <c r="G22" s="16">
        <f t="shared" si="1"/>
        <v>183.16168898043256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686</v>
      </c>
      <c r="E23" s="16">
        <v>1509</v>
      </c>
      <c r="F23" s="16">
        <f t="shared" si="0"/>
        <v>823</v>
      </c>
      <c r="G23" s="16">
        <f t="shared" si="1"/>
        <v>219.97084548104957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4118</v>
      </c>
      <c r="E24" s="16">
        <v>10506</v>
      </c>
      <c r="F24" s="16">
        <f t="shared" si="0"/>
        <v>6388</v>
      </c>
      <c r="G24" s="16">
        <f t="shared" si="1"/>
        <v>255.1238465274405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635</v>
      </c>
      <c r="E25" s="16">
        <v>574</v>
      </c>
      <c r="F25" s="16">
        <f t="shared" si="0"/>
        <v>-61</v>
      </c>
      <c r="G25" s="16">
        <f t="shared" si="1"/>
        <v>90.39370078740157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48160</v>
      </c>
      <c r="E26" s="16">
        <f>SUM(I12:I25)</f>
        <v>63722</v>
      </c>
      <c r="F26" s="16">
        <f t="shared" si="0"/>
        <v>15562</v>
      </c>
      <c r="G26" s="16">
        <f t="shared" si="1"/>
        <v>132.31312292358803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48160</v>
      </c>
      <c r="E28" s="16">
        <f>SUM(E26)</f>
        <v>63722</v>
      </c>
      <c r="F28" s="16">
        <f>E28-D28</f>
        <v>15562</v>
      </c>
      <c r="G28" s="16">
        <f>IF(D28=0,0,E28/D28)*100</f>
        <v>132.31312292358803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48160</v>
      </c>
      <c r="E30" s="16">
        <f>SUM(E28)</f>
        <v>63722</v>
      </c>
      <c r="F30" s="16">
        <f>E30-D30</f>
        <v>15562</v>
      </c>
      <c r="G30" s="16">
        <f>IF(D30=0,0,E30/D30)*100</f>
        <v>132.31312292358803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48160</v>
      </c>
      <c r="E32" s="16">
        <f>SUM(E30)</f>
        <v>63722</v>
      </c>
      <c r="F32" s="16">
        <f>E32-D32</f>
        <v>15562</v>
      </c>
      <c r="G32" s="16">
        <f>IF(D32=0,0,E32/D32)*100</f>
        <v>132.31312292358803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19" t="s">
        <v>16</v>
      </c>
      <c r="C38" s="20"/>
      <c r="D38" s="20"/>
      <c r="E38" s="20"/>
      <c r="F38" s="20"/>
      <c r="G38" s="20"/>
    </row>
    <row r="39" spans="1:9" ht="16.5" customHeight="1">
      <c r="A39" s="4"/>
      <c r="B39" s="21" t="s">
        <v>33</v>
      </c>
      <c r="C39" s="15" t="s">
        <v>34</v>
      </c>
      <c r="D39" s="16">
        <v>7049</v>
      </c>
      <c r="E39" s="16">
        <v>7503</v>
      </c>
      <c r="F39" s="16">
        <f>E39-D39</f>
        <v>454</v>
      </c>
      <c r="G39" s="16">
        <f>IF(D39=0,0,E39/D39)*100</f>
        <v>106.44062987657823</v>
      </c>
      <c r="H39" s="1">
        <v>7049</v>
      </c>
      <c r="I39" s="1">
        <v>7503</v>
      </c>
    </row>
    <row r="40" spans="1:9" ht="16.5" customHeight="1">
      <c r="A40" s="4"/>
      <c r="B40" s="21" t="s">
        <v>37</v>
      </c>
      <c r="C40" s="15" t="s">
        <v>38</v>
      </c>
      <c r="D40" s="16">
        <v>7049</v>
      </c>
      <c r="E40" s="16">
        <v>7503</v>
      </c>
      <c r="F40" s="16">
        <f>E40-D40</f>
        <v>454</v>
      </c>
      <c r="G40" s="16">
        <f>IF(D40=0,0,E40/D40)*100</f>
        <v>106.44062987657823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7049</v>
      </c>
      <c r="E41" s="16">
        <f>SUM(I39:I40)</f>
        <v>7503</v>
      </c>
      <c r="F41" s="16">
        <f>E41-D41</f>
        <v>454</v>
      </c>
      <c r="G41" s="16">
        <f>IF(D41=0,0,E41/D41)*100</f>
        <v>106.44062987657823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7049</v>
      </c>
      <c r="E43" s="16">
        <f>SUM(E41)</f>
        <v>7503</v>
      </c>
      <c r="F43" s="16">
        <f>E43-D43</f>
        <v>454</v>
      </c>
      <c r="G43" s="16">
        <f>IF(D43=0,0,E43/D43)*100</f>
        <v>106.44062987657823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7049</v>
      </c>
      <c r="E45" s="16">
        <f>SUM(E43)</f>
        <v>7503</v>
      </c>
      <c r="F45" s="16">
        <f>E45-D45</f>
        <v>454</v>
      </c>
      <c r="G45" s="16">
        <f>IF(D45=0,0,E45/D45)*100</f>
        <v>106.44062987657823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19" t="s">
        <v>16</v>
      </c>
      <c r="C49" s="20"/>
      <c r="D49" s="20"/>
      <c r="E49" s="20"/>
      <c r="F49" s="20"/>
      <c r="G49" s="20"/>
    </row>
    <row r="50" spans="1:9" ht="16.5" customHeight="1">
      <c r="A50" s="4"/>
      <c r="B50" s="21" t="s">
        <v>21</v>
      </c>
      <c r="C50" s="15" t="s">
        <v>22</v>
      </c>
      <c r="D50" s="16">
        <v>2347</v>
      </c>
      <c r="E50" s="16">
        <v>4739</v>
      </c>
      <c r="F50" s="16">
        <f aca="true" t="shared" si="2" ref="F50:F61">E50-D50</f>
        <v>2392</v>
      </c>
      <c r="G50" s="16">
        <f aca="true" t="shared" si="3" ref="G50:G61">IF(D50=0,0,E50/D50)*100</f>
        <v>201.91734128674904</v>
      </c>
      <c r="H50" s="1">
        <v>2347</v>
      </c>
      <c r="I50" s="1">
        <v>4739</v>
      </c>
    </row>
    <row r="51" spans="1:9" ht="16.5" customHeight="1">
      <c r="A51" s="4"/>
      <c r="B51" s="21" t="s">
        <v>56</v>
      </c>
      <c r="C51" s="15" t="s">
        <v>57</v>
      </c>
      <c r="D51" s="16">
        <v>2347</v>
      </c>
      <c r="E51" s="16">
        <v>4739</v>
      </c>
      <c r="F51" s="16">
        <f t="shared" si="2"/>
        <v>2392</v>
      </c>
      <c r="G51" s="16">
        <f t="shared" si="3"/>
        <v>201.91734128674904</v>
      </c>
      <c r="H51" s="1">
        <v>0</v>
      </c>
      <c r="I51" s="1">
        <v>0</v>
      </c>
    </row>
    <row r="52" spans="1:9" ht="16.5" customHeight="1">
      <c r="A52" s="4"/>
      <c r="B52" s="21" t="s">
        <v>25</v>
      </c>
      <c r="C52" s="15" t="s">
        <v>26</v>
      </c>
      <c r="D52" s="16">
        <v>135</v>
      </c>
      <c r="E52" s="16">
        <v>563</v>
      </c>
      <c r="F52" s="16">
        <f t="shared" si="2"/>
        <v>428</v>
      </c>
      <c r="G52" s="16">
        <f t="shared" si="3"/>
        <v>417.037037037037</v>
      </c>
      <c r="H52" s="1">
        <v>135</v>
      </c>
      <c r="I52" s="1">
        <v>563</v>
      </c>
    </row>
    <row r="53" spans="1:9" ht="16.5" customHeight="1">
      <c r="A53" s="4"/>
      <c r="B53" s="21" t="s">
        <v>27</v>
      </c>
      <c r="C53" s="15" t="s">
        <v>28</v>
      </c>
      <c r="D53" s="16">
        <v>70</v>
      </c>
      <c r="E53" s="16">
        <v>292</v>
      </c>
      <c r="F53" s="16">
        <f t="shared" si="2"/>
        <v>222</v>
      </c>
      <c r="G53" s="16">
        <f t="shared" si="3"/>
        <v>417.14285714285717</v>
      </c>
      <c r="H53" s="1">
        <v>0</v>
      </c>
      <c r="I53" s="1">
        <v>0</v>
      </c>
    </row>
    <row r="54" spans="1:9" ht="16.5" customHeight="1">
      <c r="A54" s="4"/>
      <c r="B54" s="21" t="s">
        <v>29</v>
      </c>
      <c r="C54" s="15" t="s">
        <v>30</v>
      </c>
      <c r="D54" s="16">
        <v>41</v>
      </c>
      <c r="E54" s="16">
        <v>171</v>
      </c>
      <c r="F54" s="16">
        <f t="shared" si="2"/>
        <v>130</v>
      </c>
      <c r="G54" s="16">
        <f t="shared" si="3"/>
        <v>417.0731707317073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24</v>
      </c>
      <c r="E55" s="16">
        <v>100</v>
      </c>
      <c r="F55" s="16">
        <f t="shared" si="2"/>
        <v>76</v>
      </c>
      <c r="G55" s="16">
        <f t="shared" si="3"/>
        <v>416.6666666666667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904</v>
      </c>
      <c r="E56" s="16">
        <v>986</v>
      </c>
      <c r="F56" s="16">
        <f t="shared" si="2"/>
        <v>82</v>
      </c>
      <c r="G56" s="16">
        <f t="shared" si="3"/>
        <v>109.070796460177</v>
      </c>
      <c r="H56" s="1">
        <v>904</v>
      </c>
      <c r="I56" s="1">
        <v>986</v>
      </c>
    </row>
    <row r="57" spans="1:9" ht="16.5" customHeight="1">
      <c r="A57" s="4"/>
      <c r="B57" s="21" t="s">
        <v>35</v>
      </c>
      <c r="C57" s="15" t="s">
        <v>36</v>
      </c>
      <c r="D57" s="16">
        <v>583</v>
      </c>
      <c r="E57" s="16">
        <v>791</v>
      </c>
      <c r="F57" s="16">
        <f t="shared" si="2"/>
        <v>208</v>
      </c>
      <c r="G57" s="16">
        <f t="shared" si="3"/>
        <v>135.67753001715266</v>
      </c>
      <c r="H57" s="1">
        <v>0</v>
      </c>
      <c r="I57" s="1">
        <v>0</v>
      </c>
    </row>
    <row r="58" spans="1:9" ht="16.5" customHeight="1">
      <c r="A58" s="4"/>
      <c r="B58" s="21" t="s">
        <v>37</v>
      </c>
      <c r="C58" s="15" t="s">
        <v>38</v>
      </c>
      <c r="D58" s="16">
        <v>293</v>
      </c>
      <c r="E58" s="16">
        <v>0</v>
      </c>
      <c r="F58" s="16">
        <f t="shared" si="2"/>
        <v>-293</v>
      </c>
      <c r="G58" s="16">
        <f t="shared" si="3"/>
        <v>0</v>
      </c>
      <c r="H58" s="1">
        <v>0</v>
      </c>
      <c r="I58" s="1">
        <v>0</v>
      </c>
    </row>
    <row r="59" spans="1:9" ht="16.5" customHeight="1">
      <c r="A59" s="4"/>
      <c r="B59" s="21" t="s">
        <v>39</v>
      </c>
      <c r="C59" s="15" t="s">
        <v>40</v>
      </c>
      <c r="D59" s="16">
        <v>28</v>
      </c>
      <c r="E59" s="16">
        <v>0</v>
      </c>
      <c r="F59" s="16">
        <f t="shared" si="2"/>
        <v>-28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41</v>
      </c>
      <c r="C60" s="15" t="s">
        <v>42</v>
      </c>
      <c r="D60" s="16">
        <v>0</v>
      </c>
      <c r="E60" s="16">
        <v>195</v>
      </c>
      <c r="F60" s="16">
        <f t="shared" si="2"/>
        <v>195</v>
      </c>
      <c r="G60" s="16">
        <f t="shared" si="3"/>
        <v>0</v>
      </c>
      <c r="H60" s="1">
        <v>0</v>
      </c>
      <c r="I60" s="1">
        <v>0</v>
      </c>
    </row>
    <row r="61" spans="1:7" ht="15.75" customHeight="1">
      <c r="A61" s="4"/>
      <c r="B61" s="27" t="s">
        <v>45</v>
      </c>
      <c r="C61" s="27"/>
      <c r="D61" s="16">
        <f>SUM(H50:H60)</f>
        <v>3386</v>
      </c>
      <c r="E61" s="16">
        <f>SUM(I50:I60)</f>
        <v>6288</v>
      </c>
      <c r="F61" s="16">
        <f t="shared" si="2"/>
        <v>2902</v>
      </c>
      <c r="G61" s="16">
        <f t="shared" si="3"/>
        <v>185.7058476077968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58</v>
      </c>
      <c r="C63" s="27"/>
      <c r="D63" s="16">
        <f>SUM(D61)</f>
        <v>3386</v>
      </c>
      <c r="E63" s="16">
        <f>SUM(E61)</f>
        <v>6288</v>
      </c>
      <c r="F63" s="16">
        <f>E63-D63</f>
        <v>2902</v>
      </c>
      <c r="G63" s="16">
        <f>IF(D63=0,0,E63/D63)*100</f>
        <v>185.7058476077968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6.5" customHeight="1">
      <c r="A65" s="4"/>
      <c r="B65" s="26" t="s">
        <v>59</v>
      </c>
      <c r="C65" s="26"/>
      <c r="D65" s="26"/>
      <c r="E65" s="26"/>
      <c r="F65" s="26"/>
      <c r="G65" s="26"/>
    </row>
    <row r="66" spans="1:7" ht="16.5" customHeight="1">
      <c r="A66" s="4"/>
      <c r="B66" s="19" t="s">
        <v>16</v>
      </c>
      <c r="C66" s="20"/>
      <c r="D66" s="20"/>
      <c r="E66" s="20"/>
      <c r="F66" s="20"/>
      <c r="G66" s="20"/>
    </row>
    <row r="67" spans="1:9" ht="16.5" customHeight="1">
      <c r="A67" s="4"/>
      <c r="B67" s="21" t="s">
        <v>33</v>
      </c>
      <c r="C67" s="15" t="s">
        <v>34</v>
      </c>
      <c r="D67" s="16">
        <v>23063</v>
      </c>
      <c r="E67" s="16">
        <v>20809</v>
      </c>
      <c r="F67" s="16">
        <f>E67-D67</f>
        <v>-2254</v>
      </c>
      <c r="G67" s="16">
        <f>IF(D67=0,0,E67/D67)*100</f>
        <v>90.22677015132463</v>
      </c>
      <c r="H67" s="1">
        <v>23063</v>
      </c>
      <c r="I67" s="1">
        <v>20809</v>
      </c>
    </row>
    <row r="68" spans="1:9" ht="16.5" customHeight="1">
      <c r="A68" s="4"/>
      <c r="B68" s="21" t="s">
        <v>35</v>
      </c>
      <c r="C68" s="15" t="s">
        <v>36</v>
      </c>
      <c r="D68" s="16">
        <v>6818</v>
      </c>
      <c r="E68" s="16">
        <v>0</v>
      </c>
      <c r="F68" s="16">
        <f>E68-D68</f>
        <v>-6818</v>
      </c>
      <c r="G68" s="16">
        <f>IF(D68=0,0,E68/D68)*100</f>
        <v>0</v>
      </c>
      <c r="H68" s="1">
        <v>0</v>
      </c>
      <c r="I68" s="1">
        <v>0</v>
      </c>
    </row>
    <row r="69" spans="1:9" ht="16.5" customHeight="1">
      <c r="A69" s="4"/>
      <c r="B69" s="21" t="s">
        <v>39</v>
      </c>
      <c r="C69" s="15" t="s">
        <v>40</v>
      </c>
      <c r="D69" s="16">
        <v>16245</v>
      </c>
      <c r="E69" s="16">
        <v>20809</v>
      </c>
      <c r="F69" s="16">
        <f>E69-D69</f>
        <v>4564</v>
      </c>
      <c r="G69" s="16">
        <f>IF(D69=0,0,E69/D69)*100</f>
        <v>128.09479839950754</v>
      </c>
      <c r="H69" s="1">
        <v>0</v>
      </c>
      <c r="I69" s="1">
        <v>0</v>
      </c>
    </row>
    <row r="70" spans="1:7" ht="15.75" customHeight="1">
      <c r="A70" s="4"/>
      <c r="B70" s="27" t="s">
        <v>45</v>
      </c>
      <c r="C70" s="27"/>
      <c r="D70" s="16">
        <f>SUM(H67:H69)</f>
        <v>23063</v>
      </c>
      <c r="E70" s="16">
        <f>SUM(I67:I69)</f>
        <v>20809</v>
      </c>
      <c r="F70" s="16">
        <f>E70-D70</f>
        <v>-2254</v>
      </c>
      <c r="G70" s="16">
        <f>IF(D70=0,0,E70/D70)*100</f>
        <v>90.22677015132463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60</v>
      </c>
      <c r="C72" s="27"/>
      <c r="D72" s="16">
        <f>SUM(D70)</f>
        <v>23063</v>
      </c>
      <c r="E72" s="16">
        <f>SUM(E70)</f>
        <v>20809</v>
      </c>
      <c r="F72" s="16">
        <f>E72-D72</f>
        <v>-2254</v>
      </c>
      <c r="G72" s="16">
        <f>IF(D72=0,0,E72/D72)*100</f>
        <v>90.22677015132463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61</v>
      </c>
      <c r="C74" s="27"/>
      <c r="D74" s="16">
        <f>SUM(D63,D72)</f>
        <v>26449</v>
      </c>
      <c r="E74" s="16">
        <f>SUM(E63,E72)</f>
        <v>27097</v>
      </c>
      <c r="F74" s="16">
        <f>E74-D74</f>
        <v>648</v>
      </c>
      <c r="G74" s="16">
        <f>IF(D74=0,0,E74/D74)*100</f>
        <v>102.44999810956936</v>
      </c>
    </row>
    <row r="75" spans="1:7" ht="15.75" customHeight="1">
      <c r="A75" s="4"/>
      <c r="B75" s="12"/>
      <c r="C75" s="13"/>
      <c r="D75" s="14"/>
      <c r="E75" s="14"/>
      <c r="F75" s="14"/>
      <c r="G75" s="14"/>
    </row>
    <row r="76" spans="1:7" ht="15.75" customHeight="1">
      <c r="A76" s="4"/>
      <c r="B76" s="27" t="s">
        <v>62</v>
      </c>
      <c r="C76" s="27"/>
      <c r="D76" s="16">
        <f>SUM(D45,D74)</f>
        <v>33498</v>
      </c>
      <c r="E76" s="16">
        <f>SUM(E45,E74)</f>
        <v>34600</v>
      </c>
      <c r="F76" s="16">
        <f>E76-D76</f>
        <v>1102</v>
      </c>
      <c r="G76" s="16">
        <f>IF(D76=0,0,E76/D76)*100</f>
        <v>103.28974864170995</v>
      </c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24" t="s">
        <v>63</v>
      </c>
      <c r="C79" s="24"/>
      <c r="D79" s="24"/>
      <c r="E79" s="24"/>
      <c r="F79" s="24"/>
      <c r="G79" s="24"/>
    </row>
    <row r="80" spans="1:7" ht="16.5" customHeight="1">
      <c r="A80" s="4"/>
      <c r="B80" s="25" t="s">
        <v>64</v>
      </c>
      <c r="C80" s="25"/>
      <c r="D80" s="25"/>
      <c r="E80" s="25"/>
      <c r="F80" s="25"/>
      <c r="G80" s="25"/>
    </row>
    <row r="81" spans="1:7" ht="16.5" customHeight="1">
      <c r="A81" s="4"/>
      <c r="B81" s="26" t="s">
        <v>65</v>
      </c>
      <c r="C81" s="26"/>
      <c r="D81" s="26"/>
      <c r="E81" s="26"/>
      <c r="F81" s="26"/>
      <c r="G81" s="26"/>
    </row>
    <row r="82" spans="1:7" ht="16.5" customHeight="1">
      <c r="A82" s="4"/>
      <c r="B82" s="19" t="s">
        <v>16</v>
      </c>
      <c r="C82" s="20"/>
      <c r="D82" s="20"/>
      <c r="E82" s="20"/>
      <c r="F82" s="20"/>
      <c r="G82" s="20"/>
    </row>
    <row r="83" spans="1:9" ht="16.5" customHeight="1">
      <c r="A83" s="4"/>
      <c r="B83" s="21" t="s">
        <v>33</v>
      </c>
      <c r="C83" s="15" t="s">
        <v>34</v>
      </c>
      <c r="D83" s="16">
        <v>1100</v>
      </c>
      <c r="E83" s="16">
        <v>964</v>
      </c>
      <c r="F83" s="16">
        <f>E83-D83</f>
        <v>-136</v>
      </c>
      <c r="G83" s="16">
        <f>IF(D83=0,0,E83/D83)*100</f>
        <v>87.63636363636364</v>
      </c>
      <c r="H83" s="1">
        <v>1100</v>
      </c>
      <c r="I83" s="1">
        <v>964</v>
      </c>
    </row>
    <row r="84" spans="1:9" ht="16.5" customHeight="1">
      <c r="A84" s="4"/>
      <c r="B84" s="21" t="s">
        <v>35</v>
      </c>
      <c r="C84" s="15" t="s">
        <v>36</v>
      </c>
      <c r="D84" s="16">
        <v>700</v>
      </c>
      <c r="E84" s="16">
        <v>414</v>
      </c>
      <c r="F84" s="16">
        <f>E84-D84</f>
        <v>-286</v>
      </c>
      <c r="G84" s="16">
        <f>IF(D84=0,0,E84/D84)*100</f>
        <v>59.14285714285714</v>
      </c>
      <c r="H84" s="1">
        <v>0</v>
      </c>
      <c r="I84" s="1">
        <v>0</v>
      </c>
    </row>
    <row r="85" spans="1:9" ht="16.5" customHeight="1">
      <c r="A85" s="4"/>
      <c r="B85" s="21" t="s">
        <v>39</v>
      </c>
      <c r="C85" s="15" t="s">
        <v>40</v>
      </c>
      <c r="D85" s="16">
        <v>400</v>
      </c>
      <c r="E85" s="16">
        <v>550</v>
      </c>
      <c r="F85" s="16">
        <f>E85-D85</f>
        <v>150</v>
      </c>
      <c r="G85" s="16">
        <f>IF(D85=0,0,E85/D85)*100</f>
        <v>137.5</v>
      </c>
      <c r="H85" s="1">
        <v>0</v>
      </c>
      <c r="I85" s="1">
        <v>0</v>
      </c>
    </row>
    <row r="86" spans="1:7" ht="15.75" customHeight="1">
      <c r="A86" s="4"/>
      <c r="B86" s="27" t="s">
        <v>45</v>
      </c>
      <c r="C86" s="27"/>
      <c r="D86" s="16">
        <f>SUM(H83:H85)</f>
        <v>1100</v>
      </c>
      <c r="E86" s="16">
        <f>SUM(I83:I85)</f>
        <v>964</v>
      </c>
      <c r="F86" s="16">
        <f>E86-D86</f>
        <v>-136</v>
      </c>
      <c r="G86" s="16">
        <f>IF(D86=0,0,E86/D86)*100</f>
        <v>87.63636363636364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66</v>
      </c>
      <c r="C88" s="27"/>
      <c r="D88" s="16">
        <f>SUM(D86)</f>
        <v>1100</v>
      </c>
      <c r="E88" s="16">
        <f>SUM(E86)</f>
        <v>964</v>
      </c>
      <c r="F88" s="16">
        <f>E88-D88</f>
        <v>-136</v>
      </c>
      <c r="G88" s="16">
        <f>IF(D88=0,0,E88/D88)*100</f>
        <v>87.63636363636364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67</v>
      </c>
      <c r="C90" s="27"/>
      <c r="D90" s="16">
        <f>SUM(D88)</f>
        <v>1100</v>
      </c>
      <c r="E90" s="16">
        <f>SUM(E88)</f>
        <v>964</v>
      </c>
      <c r="F90" s="16">
        <f>E90-D90</f>
        <v>-136</v>
      </c>
      <c r="G90" s="16">
        <f>IF(D90=0,0,E90/D90)*100</f>
        <v>87.63636363636364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5.75" customHeight="1">
      <c r="A92" s="4"/>
      <c r="B92" s="27" t="s">
        <v>68</v>
      </c>
      <c r="C92" s="27"/>
      <c r="D92" s="16">
        <f>SUM(D90)</f>
        <v>1100</v>
      </c>
      <c r="E92" s="16">
        <f>SUM(E90)</f>
        <v>964</v>
      </c>
      <c r="F92" s="16">
        <f>E92-D92</f>
        <v>-136</v>
      </c>
      <c r="G92" s="16">
        <f>IF(D92=0,0,E92/D92)*100</f>
        <v>87.63636363636364</v>
      </c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8"/>
      <c r="C96" s="13" t="s">
        <v>10</v>
      </c>
      <c r="D96" s="16">
        <f>SUM(D32,D76,D92)</f>
        <v>82758</v>
      </c>
      <c r="E96" s="16">
        <f>SUM(E32,E76,E92)</f>
        <v>99286</v>
      </c>
      <c r="F96" s="16">
        <f>E96-D96</f>
        <v>16528</v>
      </c>
      <c r="G96" s="16">
        <f>IF(D96=0,0,E96/D96)*100</f>
        <v>119.97148311945674</v>
      </c>
    </row>
  </sheetData>
  <sheetProtection selectLockedCells="1" selectUnlockedCells="1"/>
  <mergeCells count="31">
    <mergeCell ref="B92:C92"/>
    <mergeCell ref="B79:G79"/>
    <mergeCell ref="B80:G80"/>
    <mergeCell ref="B81:G81"/>
    <mergeCell ref="B86:C86"/>
    <mergeCell ref="B88:C88"/>
    <mergeCell ref="B90:C90"/>
    <mergeCell ref="B63:C63"/>
    <mergeCell ref="B65:G65"/>
    <mergeCell ref="B70:C70"/>
    <mergeCell ref="B72:C72"/>
    <mergeCell ref="B74:C74"/>
    <mergeCell ref="B76:C76"/>
    <mergeCell ref="B41:C41"/>
    <mergeCell ref="B43:C43"/>
    <mergeCell ref="B45:C45"/>
    <mergeCell ref="B47:G47"/>
    <mergeCell ref="B48:G48"/>
    <mergeCell ref="B61:C61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000000000000001" right="0.7000000000000001" top="0.75" bottom="0.75" header="0.5118110236220472" footer="0.5118110236220472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2024-02-21T08:54:14Z</dcterms:modified>
  <cp:category/>
  <cp:version/>
  <cp:contentType/>
  <cp:contentStatus/>
</cp:coreProperties>
</file>