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<sst xmlns="http://schemas.openxmlformats.org/spreadsheetml/2006/main" count="111" uniqueCount="71">
  <si>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</si>
  <si>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</si>
  <si>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</si>
  <si>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</si>
  <si>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</si>
  <si>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</si>
  <si>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</si>
  <si>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</si>
  <si>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</si>
  <si>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</si>
  <si>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</si>
  <si>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Царев брод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</si>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</sst>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40605</v>
      </c>
      <c r="E12" s="16">
        <v>45699</v>
      </c>
      <c r="F12" s="16">
        <f aca="true" t="shared" si="0" ref="F12:F27">E12-D12</f>
        <v>5094</v>
      </c>
      <c r="G12" s="16">
        <f aca="true" t="shared" si="1" ref="G12:G27">IF(D12=0,0,E12/D12)*100</f>
        <v>112.54525304765424</v>
      </c>
      <c r="H12" s="1">
        <v>40605</v>
      </c>
      <c r="I12" s="1">
        <v>45699</v>
      </c>
    </row>
    <row r="13" spans="1:9" ht="16.5" customHeight="1">
      <c r="A13" s="4"/>
      <c r="B13" s="21" t="s">
        <v>19</v>
      </c>
      <c r="C13" s="15" t="s">
        <v>20</v>
      </c>
      <c r="D13" s="16">
        <v>40605</v>
      </c>
      <c r="E13" s="16">
        <v>45699</v>
      </c>
      <c r="F13" s="16">
        <f t="shared" si="0"/>
        <v>5094</v>
      </c>
      <c r="G13" s="16">
        <f t="shared" si="1"/>
        <v>112.54525304765424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1310</v>
      </c>
      <c r="E14" s="16">
        <v>883</v>
      </c>
      <c r="F14" s="16">
        <f t="shared" si="0"/>
        <v>-427</v>
      </c>
      <c r="G14" s="16">
        <f t="shared" si="1"/>
        <v>67.40458015267176</v>
      </c>
      <c r="H14" s="1">
        <v>1310</v>
      </c>
      <c r="I14" s="1">
        <v>883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883</v>
      </c>
      <c r="F15" s="16">
        <f t="shared" si="0"/>
        <v>173</v>
      </c>
      <c r="G15" s="16">
        <f t="shared" si="1"/>
        <v>124.36619718309858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600</v>
      </c>
      <c r="E16" s="16">
        <v>0</v>
      </c>
      <c r="F16" s="16">
        <f t="shared" si="0"/>
        <v>-600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7804</v>
      </c>
      <c r="E17" s="16">
        <v>8866</v>
      </c>
      <c r="F17" s="16">
        <f t="shared" si="0"/>
        <v>1062</v>
      </c>
      <c r="G17" s="16">
        <f t="shared" si="1"/>
        <v>113.60840594566888</v>
      </c>
      <c r="H17" s="1">
        <v>7804</v>
      </c>
      <c r="I17" s="1">
        <v>8866</v>
      </c>
    </row>
    <row r="18" spans="1:9" ht="16.5" customHeight="1">
      <c r="A18" s="4"/>
      <c r="B18" s="21" t="s">
        <v>29</v>
      </c>
      <c r="C18" s="15" t="s">
        <v>30</v>
      </c>
      <c r="D18" s="16">
        <v>4719</v>
      </c>
      <c r="E18" s="16">
        <v>5360</v>
      </c>
      <c r="F18" s="16">
        <f t="shared" si="0"/>
        <v>641</v>
      </c>
      <c r="G18" s="16">
        <f t="shared" si="1"/>
        <v>113.58338631065902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1948</v>
      </c>
      <c r="E19" s="16">
        <v>2214</v>
      </c>
      <c r="F19" s="16">
        <f t="shared" si="0"/>
        <v>266</v>
      </c>
      <c r="G19" s="16">
        <f t="shared" si="1"/>
        <v>113.65503080082135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1137</v>
      </c>
      <c r="E20" s="16">
        <v>1292</v>
      </c>
      <c r="F20" s="16">
        <f t="shared" si="0"/>
        <v>155</v>
      </c>
      <c r="G20" s="16">
        <f t="shared" si="1"/>
        <v>113.63236587510994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16120</v>
      </c>
      <c r="E21" s="16">
        <v>8798</v>
      </c>
      <c r="F21" s="16">
        <f t="shared" si="0"/>
        <v>-7322</v>
      </c>
      <c r="G21" s="16">
        <f t="shared" si="1"/>
        <v>54.57816377171216</v>
      </c>
      <c r="H21" s="1">
        <v>16120</v>
      </c>
      <c r="I21" s="1">
        <v>8798</v>
      </c>
    </row>
    <row r="22" spans="1:9" ht="16.5" customHeight="1">
      <c r="A22" s="4"/>
      <c r="B22" s="21" t="s">
        <v>37</v>
      </c>
      <c r="C22" s="15" t="s">
        <v>38</v>
      </c>
      <c r="D22" s="16">
        <v>450</v>
      </c>
      <c r="E22" s="16">
        <v>260</v>
      </c>
      <c r="F22" s="16">
        <f t="shared" si="0"/>
        <v>-190</v>
      </c>
      <c r="G22" s="16">
        <f t="shared" si="1"/>
        <v>57.77777777777777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4500</v>
      </c>
      <c r="E23" s="16">
        <v>3813</v>
      </c>
      <c r="F23" s="16">
        <f t="shared" si="0"/>
        <v>-687</v>
      </c>
      <c r="G23" s="16">
        <f t="shared" si="1"/>
        <v>84.73333333333333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1281</v>
      </c>
      <c r="F24" s="16">
        <f t="shared" si="0"/>
        <v>581</v>
      </c>
      <c r="G24" s="16">
        <f t="shared" si="1"/>
        <v>183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9570</v>
      </c>
      <c r="E25" s="16">
        <v>2514</v>
      </c>
      <c r="F25" s="16">
        <f t="shared" si="0"/>
        <v>-7056</v>
      </c>
      <c r="G25" s="16">
        <f t="shared" si="1"/>
        <v>26.269592476489027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900</v>
      </c>
      <c r="E26" s="16">
        <v>930</v>
      </c>
      <c r="F26" s="16">
        <f t="shared" si="0"/>
        <v>30</v>
      </c>
      <c r="G26" s="16">
        <f t="shared" si="1"/>
        <v>103.33333333333334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65839</v>
      </c>
      <c r="E27" s="16">
        <f>SUM(I12:I26)</f>
        <v>64246</v>
      </c>
      <c r="F27" s="16">
        <f t="shared" si="0"/>
        <v>-1593</v>
      </c>
      <c r="G27" s="16">
        <f t="shared" si="1"/>
        <v>97.58046142863653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65839</v>
      </c>
      <c r="E29" s="16">
        <f>SUM(E27)</f>
        <v>64246</v>
      </c>
      <c r="F29" s="16">
        <f>E29-D29</f>
        <v>-1593</v>
      </c>
      <c r="G29" s="16">
        <f>IF(D29=0,0,E29/D29)*100</f>
        <v>97.58046142863653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65839</v>
      </c>
      <c r="E31" s="16">
        <f>SUM(E29)</f>
        <v>64246</v>
      </c>
      <c r="F31" s="16">
        <f>E31-D31</f>
        <v>-1593</v>
      </c>
      <c r="G31" s="16">
        <f>IF(D31=0,0,E31/D31)*100</f>
        <v>97.58046142863653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65839</v>
      </c>
      <c r="E33" s="16">
        <f>SUM(E31)</f>
        <v>64246</v>
      </c>
      <c r="F33" s="16">
        <f>E33-D33</f>
        <v>-1593</v>
      </c>
      <c r="G33" s="16">
        <f>IF(D33=0,0,E33/D33)*100</f>
        <v>97.58046142863653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15000</v>
      </c>
      <c r="E40" s="16">
        <v>15256</v>
      </c>
      <c r="F40" s="16">
        <f>E40-D40</f>
        <v>256</v>
      </c>
      <c r="G40" s="16">
        <f>IF(D40=0,0,E40/D40)*100</f>
        <v>101.70666666666665</v>
      </c>
      <c r="H40" s="1">
        <v>15000</v>
      </c>
      <c r="I40" s="1">
        <v>15256</v>
      </c>
    </row>
    <row r="41" spans="1:9" ht="16.5" customHeight="1">
      <c r="A41" s="4"/>
      <c r="B41" s="21" t="s">
        <v>39</v>
      </c>
      <c r="C41" s="15" t="s">
        <v>40</v>
      </c>
      <c r="D41" s="16">
        <v>15000</v>
      </c>
      <c r="E41" s="16">
        <v>15256</v>
      </c>
      <c r="F41" s="16">
        <f>E41-D41</f>
        <v>256</v>
      </c>
      <c r="G41" s="16">
        <f>IF(D41=0,0,E41/D41)*100</f>
        <v>101.70666666666665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15000</v>
      </c>
      <c r="E42" s="16">
        <f>SUM(I40:I41)</f>
        <v>15256</v>
      </c>
      <c r="F42" s="16">
        <f>E42-D42</f>
        <v>256</v>
      </c>
      <c r="G42" s="16">
        <f>IF(D42=0,0,E42/D42)*100</f>
        <v>101.70666666666665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15000</v>
      </c>
      <c r="E44" s="16">
        <f>SUM(E42)</f>
        <v>15256</v>
      </c>
      <c r="F44" s="16">
        <f>E44-D44</f>
        <v>256</v>
      </c>
      <c r="G44" s="16">
        <f>IF(D44=0,0,E44/D44)*100</f>
        <v>101.70666666666665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15000</v>
      </c>
      <c r="E46" s="16">
        <f>SUM(E44)</f>
        <v>15256</v>
      </c>
      <c r="F46" s="16">
        <f>E46-D46</f>
        <v>256</v>
      </c>
      <c r="G46" s="16">
        <f>IF(D46=0,0,E46/D46)*100</f>
        <v>101.70666666666665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2200</v>
      </c>
      <c r="E51" s="16">
        <v>2465</v>
      </c>
      <c r="F51" s="16">
        <f aca="true" t="shared" si="2" ref="F51:F61">E51-D51</f>
        <v>265</v>
      </c>
      <c r="G51" s="16">
        <f aca="true" t="shared" si="3" ref="G51:G61">IF(D51=0,0,E51/D51)*100</f>
        <v>112.04545454545453</v>
      </c>
      <c r="H51" s="1">
        <v>2200</v>
      </c>
      <c r="I51" s="1">
        <v>2465</v>
      </c>
    </row>
    <row r="52" spans="1:9" ht="16.5" customHeight="1">
      <c r="A52" s="4"/>
      <c r="B52" s="21" t="s">
        <v>58</v>
      </c>
      <c r="C52" s="15" t="s">
        <v>59</v>
      </c>
      <c r="D52" s="16">
        <v>2200</v>
      </c>
      <c r="E52" s="16">
        <v>2465</v>
      </c>
      <c r="F52" s="16">
        <f t="shared" si="2"/>
        <v>265</v>
      </c>
      <c r="G52" s="16">
        <f t="shared" si="3"/>
        <v>112.04545454545453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260</v>
      </c>
      <c r="E53" s="16">
        <v>293</v>
      </c>
      <c r="F53" s="16">
        <f t="shared" si="2"/>
        <v>33</v>
      </c>
      <c r="G53" s="16">
        <f t="shared" si="3"/>
        <v>112.6923076923077</v>
      </c>
      <c r="H53" s="1">
        <v>260</v>
      </c>
      <c r="I53" s="1">
        <v>293</v>
      </c>
    </row>
    <row r="54" spans="1:9" ht="16.5" customHeight="1">
      <c r="A54" s="4"/>
      <c r="B54" s="21" t="s">
        <v>29</v>
      </c>
      <c r="C54" s="15" t="s">
        <v>30</v>
      </c>
      <c r="D54" s="16">
        <v>134</v>
      </c>
      <c r="E54" s="16">
        <v>152</v>
      </c>
      <c r="F54" s="16">
        <f t="shared" si="2"/>
        <v>18</v>
      </c>
      <c r="G54" s="16">
        <f t="shared" si="3"/>
        <v>113.43283582089552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79</v>
      </c>
      <c r="E55" s="16">
        <v>89</v>
      </c>
      <c r="F55" s="16">
        <f t="shared" si="2"/>
        <v>10</v>
      </c>
      <c r="G55" s="16">
        <f t="shared" si="3"/>
        <v>112.65822784810126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47</v>
      </c>
      <c r="E56" s="16">
        <v>52</v>
      </c>
      <c r="F56" s="16">
        <f t="shared" si="2"/>
        <v>5</v>
      </c>
      <c r="G56" s="16">
        <f t="shared" si="3"/>
        <v>110.63829787234043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1000</v>
      </c>
      <c r="E57" s="16">
        <v>230</v>
      </c>
      <c r="F57" s="16">
        <f t="shared" si="2"/>
        <v>-770</v>
      </c>
      <c r="G57" s="16">
        <f t="shared" si="3"/>
        <v>23</v>
      </c>
      <c r="H57" s="1">
        <v>1000</v>
      </c>
      <c r="I57" s="1">
        <v>230</v>
      </c>
    </row>
    <row r="58" spans="1:9" ht="16.5" customHeight="1">
      <c r="A58" s="4"/>
      <c r="B58" s="21" t="s">
        <v>37</v>
      </c>
      <c r="C58" s="15" t="s">
        <v>38</v>
      </c>
      <c r="D58" s="16">
        <v>390</v>
      </c>
      <c r="E58" s="16">
        <v>230</v>
      </c>
      <c r="F58" s="16">
        <f t="shared" si="2"/>
        <v>-160</v>
      </c>
      <c r="G58" s="16">
        <f t="shared" si="3"/>
        <v>58.97435897435898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530</v>
      </c>
      <c r="E59" s="16">
        <v>0</v>
      </c>
      <c r="F59" s="16">
        <f t="shared" si="2"/>
        <v>-530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80</v>
      </c>
      <c r="E60" s="16">
        <v>0</v>
      </c>
      <c r="F60" s="16">
        <f t="shared" si="2"/>
        <v>-80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3460</v>
      </c>
      <c r="E61" s="16">
        <f>SUM(I51:I60)</f>
        <v>2988</v>
      </c>
      <c r="F61" s="16">
        <f t="shared" si="2"/>
        <v>-472</v>
      </c>
      <c r="G61" s="16">
        <f t="shared" si="3"/>
        <v>86.35838150289017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3460</v>
      </c>
      <c r="E63" s="16">
        <f>SUM(E61)</f>
        <v>2988</v>
      </c>
      <c r="F63" s="16">
        <f>E63-D63</f>
        <v>-472</v>
      </c>
      <c r="G63" s="16">
        <f>IF(D63=0,0,E63/D63)*100</f>
        <v>86.35838150289017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19" t="s">
        <v>16</v>
      </c>
      <c r="C66" s="20"/>
      <c r="D66" s="20"/>
      <c r="E66" s="20"/>
      <c r="F66" s="20"/>
      <c r="G66" s="20"/>
    </row>
    <row r="67" spans="1:9" ht="16.5" customHeight="1">
      <c r="A67" s="4"/>
      <c r="B67" s="21" t="s">
        <v>35</v>
      </c>
      <c r="C67" s="15" t="s">
        <v>36</v>
      </c>
      <c r="D67" s="16">
        <v>80000</v>
      </c>
      <c r="E67" s="16">
        <v>76082</v>
      </c>
      <c r="F67" s="16">
        <f>E67-D67</f>
        <v>-3918</v>
      </c>
      <c r="G67" s="16">
        <f>IF(D67=0,0,E67/D67)*100</f>
        <v>95.1025</v>
      </c>
      <c r="H67" s="1">
        <v>80000</v>
      </c>
      <c r="I67" s="1">
        <v>76082</v>
      </c>
    </row>
    <row r="68" spans="1:9" ht="16.5" customHeight="1">
      <c r="A68" s="4"/>
      <c r="B68" s="21" t="s">
        <v>37</v>
      </c>
      <c r="C68" s="15" t="s">
        <v>38</v>
      </c>
      <c r="D68" s="16">
        <v>6200</v>
      </c>
      <c r="E68" s="16">
        <v>0</v>
      </c>
      <c r="F68" s="16">
        <f>E68-D68</f>
        <v>-6200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73800</v>
      </c>
      <c r="E69" s="16">
        <v>76082</v>
      </c>
      <c r="F69" s="16">
        <f>E69-D69</f>
        <v>2282</v>
      </c>
      <c r="G69" s="16">
        <f>IF(D69=0,0,E69/D69)*100</f>
        <v>103.09214092140921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80000</v>
      </c>
      <c r="E70" s="16">
        <f>SUM(I67:I69)</f>
        <v>76082</v>
      </c>
      <c r="F70" s="16">
        <f>E70-D70</f>
        <v>-3918</v>
      </c>
      <c r="G70" s="16">
        <f>IF(D70=0,0,E70/D70)*100</f>
        <v>95.1025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80000</v>
      </c>
      <c r="E72" s="16">
        <f>SUM(E70)</f>
        <v>76082</v>
      </c>
      <c r="F72" s="16">
        <f>E72-D72</f>
        <v>-3918</v>
      </c>
      <c r="G72" s="16">
        <f>IF(D72=0,0,E72/D72)*100</f>
        <v>95.1025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83460</v>
      </c>
      <c r="E74" s="16">
        <f>SUM(E63,E72)</f>
        <v>79070</v>
      </c>
      <c r="F74" s="16">
        <f>E74-D74</f>
        <v>-4390</v>
      </c>
      <c r="G74" s="16">
        <f>IF(D74=0,0,E74/D74)*100</f>
        <v>94.73999520728492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98460</v>
      </c>
      <c r="E76" s="16">
        <f>SUM(E46,E74)</f>
        <v>94326</v>
      </c>
      <c r="F76" s="16">
        <f>E76-D76</f>
        <v>-4134</v>
      </c>
      <c r="G76" s="16">
        <f>IF(D76=0,0,E76/D76)*100</f>
        <v>95.80134064594759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19" t="s">
        <v>16</v>
      </c>
      <c r="C82" s="20"/>
      <c r="D82" s="20"/>
      <c r="E82" s="20"/>
      <c r="F82" s="20"/>
      <c r="G82" s="20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800</v>
      </c>
      <c r="F83" s="16">
        <f>E83-D83</f>
        <v>0</v>
      </c>
      <c r="G83" s="16">
        <f>IF(D83=0,0,E83/D83)*100</f>
        <v>100</v>
      </c>
      <c r="H83" s="1">
        <v>800</v>
      </c>
      <c r="I83" s="1">
        <v>800</v>
      </c>
    </row>
    <row r="84" spans="1:9" ht="16.5" customHeight="1">
      <c r="A84" s="4"/>
      <c r="B84" s="21" t="s">
        <v>41</v>
      </c>
      <c r="C84" s="15" t="s">
        <v>42</v>
      </c>
      <c r="D84" s="16">
        <v>800</v>
      </c>
      <c r="E84" s="16">
        <v>800</v>
      </c>
      <c r="F84" s="16">
        <f>E84-D84</f>
        <v>0</v>
      </c>
      <c r="G84" s="16">
        <f>IF(D84=0,0,E84/D84)*100</f>
        <v>100</v>
      </c>
      <c r="H84" s="1">
        <v>0</v>
      </c>
      <c r="I84" s="1">
        <v>0</v>
      </c>
    </row>
    <row r="85" spans="1:7" ht="15.75" customHeight="1">
      <c r="A85" s="4"/>
      <c r="B85" s="27" t="s">
        <v>47</v>
      </c>
      <c r="C85" s="27"/>
      <c r="D85" s="16">
        <f>SUM(H83:H84)</f>
        <v>800</v>
      </c>
      <c r="E85" s="16">
        <f>SUM(I83:I84)</f>
        <v>800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68</v>
      </c>
      <c r="C87" s="27"/>
      <c r="D87" s="16">
        <f>SUM(D85)</f>
        <v>800</v>
      </c>
      <c r="E87" s="16">
        <f>SUM(E85)</f>
        <v>800</v>
      </c>
      <c r="F87" s="16">
        <f>E87-D87</f>
        <v>0</v>
      </c>
      <c r="G87" s="16">
        <f>IF(D87=0,0,E87/D87)*100</f>
        <v>100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69</v>
      </c>
      <c r="C89" s="27"/>
      <c r="D89" s="16">
        <f>SUM(D87)</f>
        <v>800</v>
      </c>
      <c r="E89" s="16">
        <f>SUM(E87)</f>
        <v>800</v>
      </c>
      <c r="F89" s="16">
        <f>E89-D89</f>
        <v>0</v>
      </c>
      <c r="G89" s="16">
        <f>IF(D89=0,0,E89/D89)*100</f>
        <v>100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800</v>
      </c>
      <c r="E91" s="16">
        <f>SUM(E89)</f>
        <v>800</v>
      </c>
      <c r="F91" s="16">
        <f>E91-D91</f>
        <v>0</v>
      </c>
      <c r="G91" s="16">
        <f>IF(D91=0,0,E91/D91)*100</f>
        <v>100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8"/>
      <c r="C95" s="13" t="s">
        <v>10</v>
      </c>
      <c r="D95" s="16">
        <f>SUM(D33,D76,D91)</f>
        <v>165099</v>
      </c>
      <c r="E95" s="16">
        <f>SUM(E33,E76,E91)</f>
        <v>159372</v>
      </c>
      <c r="F95" s="16">
        <f>E95-D95</f>
        <v>-5727</v>
      </c>
      <c r="G95" s="16">
        <f>IF(D95=0,0,E95/D95)*100</f>
        <v>96.53117220576745</v>
      </c>
    </row>
  </sheetData>
  <sheetProtection selectLockedCells="1" selectUnlockedCells="1"/>
  <mergeCells count="31">
    <mergeCell ref="B91:C91"/>
    <mergeCell ref="B79:G79"/>
    <mergeCell ref="B80:G80"/>
    <mergeCell ref="B81:G81"/>
    <mergeCell ref="B85:C85"/>
    <mergeCell ref="B87:C87"/>
    <mergeCell ref="B89:C89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2024-02-21T08:55:12Z</dcterms:modified>
  <cp:category/>
  <cp:version/>
  <cp:contentType/>
  <cp:contentStatus/>
</cp:coreProperties>
</file>