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<sst xmlns="http://schemas.openxmlformats.org/spreadsheetml/2006/main" count="111" uniqueCount="73">
  <si>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</si>
  <si>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</si>
  <si>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</si>
  <si>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</si>
  <si>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</si>
  <si>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</si>
  <si>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</si>
  <si>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</si>
  <si>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</si>
  <si>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</si>
  <si>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</si>
  <si>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Ветрище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</si>
  <si>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</si>
  <si>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</si>
  <si>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</si>
  <si>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</si>
  <si>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</si>
  <si>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</si>
  <si>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</si>
  <si>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</si>
  <si>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</si>
  <si>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</si>
  <si>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</si>
  <si>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</si>
  <si>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</si>
  <si>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обезщетения за персонала, с характер на възнаграждение</t>
  </si>
  <si>
    <t>0208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</si>
  <si>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</si>
  <si>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</si>
  <si>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</si>
  <si>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</si>
  <si>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</si>
  <si>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</si>
  <si>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</si>
  <si>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</si>
  <si>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</si>
  <si>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</si>
  <si>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</si>
  <si>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</si>
  <si>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</si>
  <si>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</si>
  <si>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</si>
  <si>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</si>
  <si>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</si>
  <si>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</si>
  <si>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</si>
  <si>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</si>
  <si>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</si>
  <si>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</si>
  <si>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</si>
  <si>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</si>
  <si>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</si>
  <si>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</si>
  <si>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</si>
  <si>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</si>
  <si>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606 Изграждане, ремонт и поддържане на уличната мрежа</t>
  </si>
  <si>
    <t>Всичко - 606 Изграждане, ремонт и поддържане на уличната мрежа: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</si>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</sst>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4"/>
    </xf>
    <xf numFmtId="0" fontId="4" fillId="0" borderId="0" xfId="0" applyFont="1" applyFill="1" applyBorder="1" applyAlignment="1">
      <alignment horizontal="left" vertical="center" indent="12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3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showGridLines="0" tabSelected="1" view="pageBreakPreview" zoomScale="60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1367187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12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Декември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19" t="s">
        <v>16</v>
      </c>
      <c r="C11" s="20"/>
      <c r="D11" s="20"/>
      <c r="E11" s="20"/>
      <c r="F11" s="20"/>
      <c r="G11" s="20"/>
    </row>
    <row r="12" spans="1:9" ht="16.5" customHeight="1">
      <c r="A12" s="4"/>
      <c r="B12" s="21" t="s">
        <v>17</v>
      </c>
      <c r="C12" s="15" t="s">
        <v>18</v>
      </c>
      <c r="D12" s="16">
        <v>24765</v>
      </c>
      <c r="E12" s="16">
        <v>27617</v>
      </c>
      <c r="F12" s="16">
        <f aca="true" t="shared" si="0" ref="F12:F27">E12-D12</f>
        <v>2852</v>
      </c>
      <c r="G12" s="16">
        <f aca="true" t="shared" si="1" ref="G12:G27">IF(D12=0,0,E12/D12)*100</f>
        <v>111.51625277609529</v>
      </c>
      <c r="H12" s="1">
        <v>24765</v>
      </c>
      <c r="I12" s="1">
        <v>27617</v>
      </c>
    </row>
    <row r="13" spans="1:9" ht="16.5" customHeight="1">
      <c r="A13" s="4"/>
      <c r="B13" s="21" t="s">
        <v>19</v>
      </c>
      <c r="C13" s="15" t="s">
        <v>20</v>
      </c>
      <c r="D13" s="16">
        <v>24765</v>
      </c>
      <c r="E13" s="16">
        <v>27617</v>
      </c>
      <c r="F13" s="16">
        <f t="shared" si="0"/>
        <v>2852</v>
      </c>
      <c r="G13" s="16">
        <f t="shared" si="1"/>
        <v>111.51625277609529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519</v>
      </c>
      <c r="E14" s="16">
        <v>1179</v>
      </c>
      <c r="F14" s="16">
        <f t="shared" si="0"/>
        <v>660</v>
      </c>
      <c r="G14" s="16">
        <f t="shared" si="1"/>
        <v>227.16763005780348</v>
      </c>
      <c r="H14" s="1">
        <v>519</v>
      </c>
      <c r="I14" s="1">
        <v>1179</v>
      </c>
    </row>
    <row r="15" spans="1:9" ht="16.5" customHeight="1">
      <c r="A15" s="4"/>
      <c r="B15" s="21" t="s">
        <v>23</v>
      </c>
      <c r="C15" s="15" t="s">
        <v>24</v>
      </c>
      <c r="D15" s="16">
        <v>519</v>
      </c>
      <c r="E15" s="16">
        <v>584</v>
      </c>
      <c r="F15" s="16">
        <f t="shared" si="0"/>
        <v>65</v>
      </c>
      <c r="G15" s="16">
        <f t="shared" si="1"/>
        <v>112.52408477842005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595</v>
      </c>
      <c r="F16" s="16">
        <f t="shared" si="0"/>
        <v>595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4760</v>
      </c>
      <c r="E17" s="16">
        <v>5528</v>
      </c>
      <c r="F17" s="16">
        <f t="shared" si="0"/>
        <v>768</v>
      </c>
      <c r="G17" s="16">
        <f t="shared" si="1"/>
        <v>116.13445378151262</v>
      </c>
      <c r="H17" s="1">
        <v>4760</v>
      </c>
      <c r="I17" s="1">
        <v>5528</v>
      </c>
    </row>
    <row r="18" spans="1:9" ht="16.5" customHeight="1">
      <c r="A18" s="4"/>
      <c r="B18" s="21" t="s">
        <v>29</v>
      </c>
      <c r="C18" s="15" t="s">
        <v>30</v>
      </c>
      <c r="D18" s="16">
        <v>2878</v>
      </c>
      <c r="E18" s="16">
        <v>3361</v>
      </c>
      <c r="F18" s="16">
        <f t="shared" si="0"/>
        <v>483</v>
      </c>
      <c r="G18" s="16">
        <f t="shared" si="1"/>
        <v>116.78248783877694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1189</v>
      </c>
      <c r="E19" s="16">
        <v>1380</v>
      </c>
      <c r="F19" s="16">
        <f t="shared" si="0"/>
        <v>191</v>
      </c>
      <c r="G19" s="16">
        <f t="shared" si="1"/>
        <v>116.06391925988227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693</v>
      </c>
      <c r="E20" s="16">
        <v>787</v>
      </c>
      <c r="F20" s="16">
        <f t="shared" si="0"/>
        <v>94</v>
      </c>
      <c r="G20" s="16">
        <f t="shared" si="1"/>
        <v>113.56421356421356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8010</v>
      </c>
      <c r="E21" s="16">
        <v>4941</v>
      </c>
      <c r="F21" s="16">
        <f t="shared" si="0"/>
        <v>-3069</v>
      </c>
      <c r="G21" s="16">
        <f t="shared" si="1"/>
        <v>61.68539325842697</v>
      </c>
      <c r="H21" s="1">
        <v>8010</v>
      </c>
      <c r="I21" s="1">
        <v>4941</v>
      </c>
    </row>
    <row r="22" spans="1:9" ht="16.5" customHeight="1">
      <c r="A22" s="4"/>
      <c r="B22" s="21" t="s">
        <v>37</v>
      </c>
      <c r="C22" s="15" t="s">
        <v>38</v>
      </c>
      <c r="D22" s="16">
        <v>800</v>
      </c>
      <c r="E22" s="16">
        <v>260</v>
      </c>
      <c r="F22" s="16">
        <f t="shared" si="0"/>
        <v>-540</v>
      </c>
      <c r="G22" s="16">
        <f t="shared" si="1"/>
        <v>32.5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1600</v>
      </c>
      <c r="E23" s="16">
        <v>2917</v>
      </c>
      <c r="F23" s="16">
        <f t="shared" si="0"/>
        <v>1317</v>
      </c>
      <c r="G23" s="16">
        <f t="shared" si="1"/>
        <v>182.3125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2000</v>
      </c>
      <c r="E24" s="16">
        <v>1132</v>
      </c>
      <c r="F24" s="16">
        <f t="shared" si="0"/>
        <v>-868</v>
      </c>
      <c r="G24" s="16">
        <f t="shared" si="1"/>
        <v>56.599999999999994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2110</v>
      </c>
      <c r="E25" s="16">
        <v>144</v>
      </c>
      <c r="F25" s="16">
        <f t="shared" si="0"/>
        <v>-1966</v>
      </c>
      <c r="G25" s="16">
        <f t="shared" si="1"/>
        <v>6.824644549763033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1500</v>
      </c>
      <c r="E26" s="16">
        <v>488</v>
      </c>
      <c r="F26" s="16">
        <f t="shared" si="0"/>
        <v>-1012</v>
      </c>
      <c r="G26" s="16">
        <f t="shared" si="1"/>
        <v>32.53333333333333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38054</v>
      </c>
      <c r="E27" s="16">
        <f>SUM(I12:I26)</f>
        <v>39265</v>
      </c>
      <c r="F27" s="16">
        <f t="shared" si="0"/>
        <v>1211</v>
      </c>
      <c r="G27" s="16">
        <f t="shared" si="1"/>
        <v>103.1823198612498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38054</v>
      </c>
      <c r="E29" s="16">
        <f>SUM(E27)</f>
        <v>39265</v>
      </c>
      <c r="F29" s="16">
        <f>E29-D29</f>
        <v>1211</v>
      </c>
      <c r="G29" s="16">
        <f>IF(D29=0,0,E29/D29)*100</f>
        <v>103.1823198612498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38054</v>
      </c>
      <c r="E31" s="16">
        <f>SUM(E29)</f>
        <v>39265</v>
      </c>
      <c r="F31" s="16">
        <f>E31-D31</f>
        <v>1211</v>
      </c>
      <c r="G31" s="16">
        <f>IF(D31=0,0,E31/D31)*100</f>
        <v>103.1823198612498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38054</v>
      </c>
      <c r="E33" s="16">
        <f>SUM(E31)</f>
        <v>39265</v>
      </c>
      <c r="F33" s="16">
        <f>E33-D33</f>
        <v>1211</v>
      </c>
      <c r="G33" s="16">
        <f>IF(D33=0,0,E33/D33)*100</f>
        <v>103.1823198612498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19" t="s">
        <v>16</v>
      </c>
      <c r="C39" s="20"/>
      <c r="D39" s="20"/>
      <c r="E39" s="20"/>
      <c r="F39" s="20"/>
      <c r="G39" s="20"/>
    </row>
    <row r="40" spans="1:9" ht="16.5" customHeight="1">
      <c r="A40" s="4"/>
      <c r="B40" s="21" t="s">
        <v>35</v>
      </c>
      <c r="C40" s="15" t="s">
        <v>36</v>
      </c>
      <c r="D40" s="16">
        <v>5000</v>
      </c>
      <c r="E40" s="16">
        <v>5439</v>
      </c>
      <c r="F40" s="16">
        <f>E40-D40</f>
        <v>439</v>
      </c>
      <c r="G40" s="16">
        <f>IF(D40=0,0,E40/D40)*100</f>
        <v>108.78000000000002</v>
      </c>
      <c r="H40" s="1">
        <v>5000</v>
      </c>
      <c r="I40" s="1">
        <v>5439</v>
      </c>
    </row>
    <row r="41" spans="1:9" ht="16.5" customHeight="1">
      <c r="A41" s="4"/>
      <c r="B41" s="21" t="s">
        <v>39</v>
      </c>
      <c r="C41" s="15" t="s">
        <v>40</v>
      </c>
      <c r="D41" s="16">
        <v>5000</v>
      </c>
      <c r="E41" s="16">
        <v>5439</v>
      </c>
      <c r="F41" s="16">
        <f>E41-D41</f>
        <v>439</v>
      </c>
      <c r="G41" s="16">
        <f>IF(D41=0,0,E41/D41)*100</f>
        <v>108.78000000000002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5000</v>
      </c>
      <c r="E42" s="16">
        <f>SUM(I40:I41)</f>
        <v>5439</v>
      </c>
      <c r="F42" s="16">
        <f>E42-D42</f>
        <v>439</v>
      </c>
      <c r="G42" s="16">
        <f>IF(D42=0,0,E42/D42)*100</f>
        <v>108.78000000000002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5000</v>
      </c>
      <c r="E44" s="16">
        <f>SUM(E42)</f>
        <v>5439</v>
      </c>
      <c r="F44" s="16">
        <f>E44-D44</f>
        <v>439</v>
      </c>
      <c r="G44" s="16">
        <f>IF(D44=0,0,E44/D44)*100</f>
        <v>108.78000000000002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55</v>
      </c>
      <c r="C46" s="26"/>
      <c r="D46" s="26"/>
      <c r="E46" s="26"/>
      <c r="F46" s="26"/>
      <c r="G46" s="26"/>
    </row>
    <row r="47" spans="1:7" ht="16.5" customHeight="1">
      <c r="A47" s="4"/>
      <c r="B47" s="19" t="s">
        <v>16</v>
      </c>
      <c r="C47" s="20"/>
      <c r="D47" s="20"/>
      <c r="E47" s="20"/>
      <c r="F47" s="20"/>
      <c r="G47" s="20"/>
    </row>
    <row r="48" spans="1:9" ht="16.5" customHeight="1">
      <c r="A48" s="4"/>
      <c r="B48" s="21" t="s">
        <v>35</v>
      </c>
      <c r="C48" s="15" t="s">
        <v>36</v>
      </c>
      <c r="D48" s="16">
        <v>32940</v>
      </c>
      <c r="E48" s="16">
        <v>0</v>
      </c>
      <c r="F48" s="16">
        <f>E48-D48</f>
        <v>-32940</v>
      </c>
      <c r="G48" s="16">
        <f>IF(D48=0,0,E48/D48)*100</f>
        <v>0</v>
      </c>
      <c r="H48" s="1">
        <v>32940</v>
      </c>
      <c r="I48" s="1">
        <v>0</v>
      </c>
    </row>
    <row r="49" spans="1:9" ht="16.5" customHeight="1">
      <c r="A49" s="4"/>
      <c r="B49" s="21" t="s">
        <v>43</v>
      </c>
      <c r="C49" s="15" t="s">
        <v>44</v>
      </c>
      <c r="D49" s="16">
        <v>32940</v>
      </c>
      <c r="E49" s="16">
        <v>0</v>
      </c>
      <c r="F49" s="16">
        <f>E49-D49</f>
        <v>-32940</v>
      </c>
      <c r="G49" s="16">
        <f>IF(D49=0,0,E49/D49)*100</f>
        <v>0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32940</v>
      </c>
      <c r="E50" s="16">
        <f>SUM(I48:I49)</f>
        <v>0</v>
      </c>
      <c r="F50" s="16">
        <f>E50-D50</f>
        <v>-32940</v>
      </c>
      <c r="G50" s="16">
        <f>IF(D50=0,0,E50/D50)*100</f>
        <v>0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56</v>
      </c>
      <c r="C52" s="27"/>
      <c r="D52" s="16">
        <f>SUM(D50)</f>
        <v>32940</v>
      </c>
      <c r="E52" s="16">
        <f>SUM(E50)</f>
        <v>0</v>
      </c>
      <c r="F52" s="16">
        <f>E52-D52</f>
        <v>-32940</v>
      </c>
      <c r="G52" s="16">
        <f>IF(D52=0,0,E52/D52)*100</f>
        <v>0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57</v>
      </c>
      <c r="C54" s="27"/>
      <c r="D54" s="16">
        <f>SUM(D44,D52)</f>
        <v>37940</v>
      </c>
      <c r="E54" s="16">
        <f>SUM(E44,E52)</f>
        <v>5439</v>
      </c>
      <c r="F54" s="16">
        <f>E54-D54</f>
        <v>-32501</v>
      </c>
      <c r="G54" s="16">
        <f>IF(D54=0,0,E54/D54)*100</f>
        <v>14.335793357933579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58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59</v>
      </c>
      <c r="C57" s="26"/>
      <c r="D57" s="26"/>
      <c r="E57" s="26"/>
      <c r="F57" s="26"/>
      <c r="G57" s="26"/>
    </row>
    <row r="58" spans="1:7" ht="16.5" customHeight="1">
      <c r="A58" s="4"/>
      <c r="B58" s="19" t="s">
        <v>16</v>
      </c>
      <c r="C58" s="20"/>
      <c r="D58" s="20"/>
      <c r="E58" s="20"/>
      <c r="F58" s="20"/>
      <c r="G58" s="20"/>
    </row>
    <row r="59" spans="1:9" ht="16.5" customHeight="1">
      <c r="A59" s="4"/>
      <c r="B59" s="21" t="s">
        <v>21</v>
      </c>
      <c r="C59" s="15" t="s">
        <v>22</v>
      </c>
      <c r="D59" s="16">
        <v>0</v>
      </c>
      <c r="E59" s="16">
        <v>2314</v>
      </c>
      <c r="F59" s="16">
        <f aca="true" t="shared" si="2" ref="F59:F65">E59-D59</f>
        <v>2314</v>
      </c>
      <c r="G59" s="16">
        <f aca="true" t="shared" si="3" ref="G59:G65">IF(D59=0,0,E59/D59)*100</f>
        <v>0</v>
      </c>
      <c r="H59" s="1">
        <v>0</v>
      </c>
      <c r="I59" s="1">
        <v>2314</v>
      </c>
    </row>
    <row r="60" spans="1:9" ht="16.5" customHeight="1">
      <c r="A60" s="4"/>
      <c r="B60" s="21" t="s">
        <v>60</v>
      </c>
      <c r="C60" s="15" t="s">
        <v>61</v>
      </c>
      <c r="D60" s="16">
        <v>0</v>
      </c>
      <c r="E60" s="16">
        <v>2314</v>
      </c>
      <c r="F60" s="16">
        <f t="shared" si="2"/>
        <v>2314</v>
      </c>
      <c r="G60" s="16">
        <f t="shared" si="3"/>
        <v>0</v>
      </c>
      <c r="H60" s="1">
        <v>0</v>
      </c>
      <c r="I60" s="1">
        <v>0</v>
      </c>
    </row>
    <row r="61" spans="1:9" ht="16.5" customHeight="1">
      <c r="A61" s="4"/>
      <c r="B61" s="21" t="s">
        <v>35</v>
      </c>
      <c r="C61" s="15" t="s">
        <v>36</v>
      </c>
      <c r="D61" s="16">
        <v>7000</v>
      </c>
      <c r="E61" s="16">
        <v>4870</v>
      </c>
      <c r="F61" s="16">
        <f t="shared" si="2"/>
        <v>-2130</v>
      </c>
      <c r="G61" s="16">
        <f t="shared" si="3"/>
        <v>69.57142857142857</v>
      </c>
      <c r="H61" s="1">
        <v>7000</v>
      </c>
      <c r="I61" s="1">
        <v>4870</v>
      </c>
    </row>
    <row r="62" spans="1:9" ht="16.5" customHeight="1">
      <c r="A62" s="4"/>
      <c r="B62" s="21" t="s">
        <v>37</v>
      </c>
      <c r="C62" s="15" t="s">
        <v>38</v>
      </c>
      <c r="D62" s="16">
        <v>0</v>
      </c>
      <c r="E62" s="16">
        <v>4492</v>
      </c>
      <c r="F62" s="16">
        <f t="shared" si="2"/>
        <v>4492</v>
      </c>
      <c r="G62" s="16">
        <f t="shared" si="3"/>
        <v>0</v>
      </c>
      <c r="H62" s="1">
        <v>0</v>
      </c>
      <c r="I62" s="1">
        <v>0</v>
      </c>
    </row>
    <row r="63" spans="1:9" ht="16.5" customHeight="1">
      <c r="A63" s="4"/>
      <c r="B63" s="21" t="s">
        <v>41</v>
      </c>
      <c r="C63" s="15" t="s">
        <v>42</v>
      </c>
      <c r="D63" s="16">
        <v>7000</v>
      </c>
      <c r="E63" s="16">
        <v>288</v>
      </c>
      <c r="F63" s="16">
        <f t="shared" si="2"/>
        <v>-6712</v>
      </c>
      <c r="G63" s="16">
        <f t="shared" si="3"/>
        <v>4.114285714285714</v>
      </c>
      <c r="H63" s="1">
        <v>0</v>
      </c>
      <c r="I63" s="1">
        <v>0</v>
      </c>
    </row>
    <row r="64" spans="1:9" ht="16.5" customHeight="1">
      <c r="A64" s="4"/>
      <c r="B64" s="21" t="s">
        <v>43</v>
      </c>
      <c r="C64" s="15" t="s">
        <v>44</v>
      </c>
      <c r="D64" s="16">
        <v>0</v>
      </c>
      <c r="E64" s="16">
        <v>90</v>
      </c>
      <c r="F64" s="16">
        <f t="shared" si="2"/>
        <v>90</v>
      </c>
      <c r="G64" s="16">
        <f t="shared" si="3"/>
        <v>0</v>
      </c>
      <c r="H64" s="1">
        <v>0</v>
      </c>
      <c r="I64" s="1">
        <v>0</v>
      </c>
    </row>
    <row r="65" spans="1:7" ht="15.75" customHeight="1">
      <c r="A65" s="4"/>
      <c r="B65" s="27" t="s">
        <v>47</v>
      </c>
      <c r="C65" s="27"/>
      <c r="D65" s="16">
        <f>SUM(H59:H64)</f>
        <v>7000</v>
      </c>
      <c r="E65" s="16">
        <f>SUM(I59:I64)</f>
        <v>7184</v>
      </c>
      <c r="F65" s="16">
        <f t="shared" si="2"/>
        <v>184</v>
      </c>
      <c r="G65" s="16">
        <f t="shared" si="3"/>
        <v>102.62857142857142</v>
      </c>
    </row>
    <row r="66" spans="1:7" ht="15.75" customHeight="1">
      <c r="A66" s="4"/>
      <c r="B66" s="12"/>
      <c r="C66" s="13"/>
      <c r="D66" s="14"/>
      <c r="E66" s="14"/>
      <c r="F66" s="14"/>
      <c r="G66" s="14"/>
    </row>
    <row r="67" spans="1:7" ht="15.75" customHeight="1">
      <c r="A67" s="4"/>
      <c r="B67" s="27" t="s">
        <v>62</v>
      </c>
      <c r="C67" s="27"/>
      <c r="D67" s="16">
        <f>SUM(D65)</f>
        <v>7000</v>
      </c>
      <c r="E67" s="16">
        <f>SUM(E65)</f>
        <v>7184</v>
      </c>
      <c r="F67" s="16">
        <f>E67-D67</f>
        <v>184</v>
      </c>
      <c r="G67" s="16">
        <f>IF(D67=0,0,E67/D67)*100</f>
        <v>102.62857142857142</v>
      </c>
    </row>
    <row r="68" spans="1:7" ht="15.75" customHeight="1">
      <c r="A68" s="4"/>
      <c r="B68" s="12"/>
      <c r="C68" s="13"/>
      <c r="D68" s="14"/>
      <c r="E68" s="14"/>
      <c r="F68" s="14"/>
      <c r="G68" s="14"/>
    </row>
    <row r="69" spans="1:7" ht="16.5" customHeight="1">
      <c r="A69" s="4"/>
      <c r="B69" s="26" t="s">
        <v>63</v>
      </c>
      <c r="C69" s="26"/>
      <c r="D69" s="26"/>
      <c r="E69" s="26"/>
      <c r="F69" s="26"/>
      <c r="G69" s="26"/>
    </row>
    <row r="70" spans="1:7" ht="16.5" customHeight="1">
      <c r="A70" s="4"/>
      <c r="B70" s="19" t="s">
        <v>16</v>
      </c>
      <c r="C70" s="20"/>
      <c r="D70" s="20"/>
      <c r="E70" s="20"/>
      <c r="F70" s="20"/>
      <c r="G70" s="20"/>
    </row>
    <row r="71" spans="1:9" ht="16.5" customHeight="1">
      <c r="A71" s="4"/>
      <c r="B71" s="21" t="s">
        <v>35</v>
      </c>
      <c r="C71" s="15" t="s">
        <v>36</v>
      </c>
      <c r="D71" s="16">
        <v>27000</v>
      </c>
      <c r="E71" s="16">
        <v>12346</v>
      </c>
      <c r="F71" s="16">
        <f>E71-D71</f>
        <v>-14654</v>
      </c>
      <c r="G71" s="16">
        <f>IF(D71=0,0,E71/D71)*100</f>
        <v>45.72592592592593</v>
      </c>
      <c r="H71" s="1">
        <v>27000</v>
      </c>
      <c r="I71" s="1">
        <v>12346</v>
      </c>
    </row>
    <row r="72" spans="1:9" ht="16.5" customHeight="1">
      <c r="A72" s="4"/>
      <c r="B72" s="21" t="s">
        <v>41</v>
      </c>
      <c r="C72" s="15" t="s">
        <v>42</v>
      </c>
      <c r="D72" s="16">
        <v>27000</v>
      </c>
      <c r="E72" s="16">
        <v>12346</v>
      </c>
      <c r="F72" s="16">
        <f>E72-D72</f>
        <v>-14654</v>
      </c>
      <c r="G72" s="16">
        <f>IF(D72=0,0,E72/D72)*100</f>
        <v>45.72592592592593</v>
      </c>
      <c r="H72" s="1">
        <v>0</v>
      </c>
      <c r="I72" s="1">
        <v>0</v>
      </c>
    </row>
    <row r="73" spans="1:7" ht="15.75" customHeight="1">
      <c r="A73" s="4"/>
      <c r="B73" s="27" t="s">
        <v>47</v>
      </c>
      <c r="C73" s="27"/>
      <c r="D73" s="16">
        <f>SUM(H71:H72)</f>
        <v>27000</v>
      </c>
      <c r="E73" s="16">
        <f>SUM(I71:I72)</f>
        <v>12346</v>
      </c>
      <c r="F73" s="16">
        <f>E73-D73</f>
        <v>-14654</v>
      </c>
      <c r="G73" s="16">
        <f>IF(D73=0,0,E73/D73)*100</f>
        <v>45.72592592592593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64</v>
      </c>
      <c r="C75" s="27"/>
      <c r="D75" s="16">
        <f>SUM(D73)</f>
        <v>27000</v>
      </c>
      <c r="E75" s="16">
        <f>SUM(E73)</f>
        <v>12346</v>
      </c>
      <c r="F75" s="16">
        <f>E75-D75</f>
        <v>-14654</v>
      </c>
      <c r="G75" s="16">
        <f>IF(D75=0,0,E75/D75)*100</f>
        <v>45.72592592592593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65</v>
      </c>
      <c r="C77" s="27"/>
      <c r="D77" s="16">
        <f>SUM(D67,D75)</f>
        <v>34000</v>
      </c>
      <c r="E77" s="16">
        <f>SUM(E67,E75)</f>
        <v>19530</v>
      </c>
      <c r="F77" s="16">
        <f>E77-D77</f>
        <v>-14470</v>
      </c>
      <c r="G77" s="16">
        <f>IF(D77=0,0,E77/D77)*100</f>
        <v>57.44117647058824</v>
      </c>
    </row>
    <row r="78" spans="1:7" ht="15.75" customHeight="1">
      <c r="A78" s="4"/>
      <c r="B78" s="12"/>
      <c r="C78" s="13"/>
      <c r="D78" s="14"/>
      <c r="E78" s="14"/>
      <c r="F78" s="14"/>
      <c r="G78" s="14"/>
    </row>
    <row r="79" spans="1:7" ht="15.75" customHeight="1">
      <c r="A79" s="4"/>
      <c r="B79" s="27" t="s">
        <v>66</v>
      </c>
      <c r="C79" s="27"/>
      <c r="D79" s="16">
        <f>SUM(D54,D77)</f>
        <v>71940</v>
      </c>
      <c r="E79" s="16">
        <f>SUM(E54,E77)</f>
        <v>24969</v>
      </c>
      <c r="F79" s="16">
        <f>E79-D79</f>
        <v>-46971</v>
      </c>
      <c r="G79" s="16">
        <f>IF(D79=0,0,E79/D79)*100</f>
        <v>34.70809007506255</v>
      </c>
    </row>
    <row r="80" spans="1:7" ht="16.5" customHeight="1">
      <c r="A80" s="4"/>
      <c r="B80" s="12"/>
      <c r="C80" s="13"/>
      <c r="D80" s="14"/>
      <c r="E80" s="14"/>
      <c r="F80" s="14"/>
      <c r="G80" s="14"/>
    </row>
    <row r="81" spans="1:7" ht="16.5" customHeight="1">
      <c r="A81" s="4"/>
      <c r="B81" s="12"/>
      <c r="C81" s="13"/>
      <c r="D81" s="14"/>
      <c r="E81" s="14"/>
      <c r="F81" s="14"/>
      <c r="G81" s="14"/>
    </row>
    <row r="82" spans="1:7" ht="16.5" customHeight="1">
      <c r="A82" s="4"/>
      <c r="B82" s="24" t="s">
        <v>67</v>
      </c>
      <c r="C82" s="24"/>
      <c r="D82" s="24"/>
      <c r="E82" s="24"/>
      <c r="F82" s="24"/>
      <c r="G82" s="24"/>
    </row>
    <row r="83" spans="1:7" ht="16.5" customHeight="1">
      <c r="A83" s="4"/>
      <c r="B83" s="25" t="s">
        <v>68</v>
      </c>
      <c r="C83" s="25"/>
      <c r="D83" s="25"/>
      <c r="E83" s="25"/>
      <c r="F83" s="25"/>
      <c r="G83" s="25"/>
    </row>
    <row r="84" spans="1:7" ht="16.5" customHeight="1">
      <c r="A84" s="4"/>
      <c r="B84" s="26" t="s">
        <v>69</v>
      </c>
      <c r="C84" s="26"/>
      <c r="D84" s="26"/>
      <c r="E84" s="26"/>
      <c r="F84" s="26"/>
      <c r="G84" s="26"/>
    </row>
    <row r="85" spans="1:7" ht="16.5" customHeight="1">
      <c r="A85" s="4"/>
      <c r="B85" s="19" t="s">
        <v>16</v>
      </c>
      <c r="C85" s="20"/>
      <c r="D85" s="20"/>
      <c r="E85" s="20"/>
      <c r="F85" s="20"/>
      <c r="G85" s="20"/>
    </row>
    <row r="86" spans="1:9" ht="16.5" customHeight="1">
      <c r="A86" s="4"/>
      <c r="B86" s="21" t="s">
        <v>35</v>
      </c>
      <c r="C86" s="15" t="s">
        <v>36</v>
      </c>
      <c r="D86" s="16">
        <v>1300</v>
      </c>
      <c r="E86" s="16">
        <v>1300</v>
      </c>
      <c r="F86" s="16">
        <f>E86-D86</f>
        <v>0</v>
      </c>
      <c r="G86" s="16">
        <f>IF(D86=0,0,E86/D86)*100</f>
        <v>100</v>
      </c>
      <c r="H86" s="1">
        <v>1300</v>
      </c>
      <c r="I86" s="1">
        <v>1300</v>
      </c>
    </row>
    <row r="87" spans="1:9" ht="16.5" customHeight="1">
      <c r="A87" s="4"/>
      <c r="B87" s="21" t="s">
        <v>37</v>
      </c>
      <c r="C87" s="15" t="s">
        <v>38</v>
      </c>
      <c r="D87" s="16">
        <v>1300</v>
      </c>
      <c r="E87" s="16">
        <v>490</v>
      </c>
      <c r="F87" s="16">
        <f>E87-D87</f>
        <v>-810</v>
      </c>
      <c r="G87" s="16">
        <f>IF(D87=0,0,E87/D87)*100</f>
        <v>37.69230769230769</v>
      </c>
      <c r="H87" s="1">
        <v>0</v>
      </c>
      <c r="I87" s="1">
        <v>0</v>
      </c>
    </row>
    <row r="88" spans="1:9" ht="16.5" customHeight="1">
      <c r="A88" s="4"/>
      <c r="B88" s="21" t="s">
        <v>41</v>
      </c>
      <c r="C88" s="15" t="s">
        <v>42</v>
      </c>
      <c r="D88" s="16">
        <v>0</v>
      </c>
      <c r="E88" s="16">
        <v>810</v>
      </c>
      <c r="F88" s="16">
        <f>E88-D88</f>
        <v>810</v>
      </c>
      <c r="G88" s="16">
        <f>IF(D88=0,0,E88/D88)*100</f>
        <v>0</v>
      </c>
      <c r="H88" s="1">
        <v>0</v>
      </c>
      <c r="I88" s="1">
        <v>0</v>
      </c>
    </row>
    <row r="89" spans="1:7" ht="15.75" customHeight="1">
      <c r="A89" s="4"/>
      <c r="B89" s="27" t="s">
        <v>47</v>
      </c>
      <c r="C89" s="27"/>
      <c r="D89" s="16">
        <f>SUM(H86:H88)</f>
        <v>1300</v>
      </c>
      <c r="E89" s="16">
        <f>SUM(I86:I88)</f>
        <v>1300</v>
      </c>
      <c r="F89" s="16">
        <f>E89-D89</f>
        <v>0</v>
      </c>
      <c r="G89" s="16">
        <f>IF(D89=0,0,E89/D89)*100</f>
        <v>100</v>
      </c>
    </row>
    <row r="90" spans="1:7" ht="15.75" customHeight="1">
      <c r="A90" s="4"/>
      <c r="B90" s="12"/>
      <c r="C90" s="13"/>
      <c r="D90" s="14"/>
      <c r="E90" s="14"/>
      <c r="F90" s="14"/>
      <c r="G90" s="14"/>
    </row>
    <row r="91" spans="1:7" ht="15.75" customHeight="1">
      <c r="A91" s="4"/>
      <c r="B91" s="27" t="s">
        <v>70</v>
      </c>
      <c r="C91" s="27"/>
      <c r="D91" s="16">
        <f>SUM(D89)</f>
        <v>1300</v>
      </c>
      <c r="E91" s="16">
        <f>SUM(E89)</f>
        <v>1300</v>
      </c>
      <c r="F91" s="16">
        <f>E91-D91</f>
        <v>0</v>
      </c>
      <c r="G91" s="16">
        <f>IF(D91=0,0,E91/D91)*100</f>
        <v>100</v>
      </c>
    </row>
    <row r="92" spans="1:7" ht="15.75" customHeight="1">
      <c r="A92" s="4"/>
      <c r="B92" s="12"/>
      <c r="C92" s="13"/>
      <c r="D92" s="14"/>
      <c r="E92" s="14"/>
      <c r="F92" s="14"/>
      <c r="G92" s="14"/>
    </row>
    <row r="93" spans="1:7" ht="15.75" customHeight="1">
      <c r="A93" s="4"/>
      <c r="B93" s="27" t="s">
        <v>71</v>
      </c>
      <c r="C93" s="27"/>
      <c r="D93" s="16">
        <f>SUM(D91)</f>
        <v>1300</v>
      </c>
      <c r="E93" s="16">
        <f>SUM(E91)</f>
        <v>1300</v>
      </c>
      <c r="F93" s="16">
        <f>E93-D93</f>
        <v>0</v>
      </c>
      <c r="G93" s="16">
        <f>IF(D93=0,0,E93/D93)*100</f>
        <v>100</v>
      </c>
    </row>
    <row r="94" spans="1:7" ht="15.75" customHeight="1">
      <c r="A94" s="4"/>
      <c r="B94" s="12"/>
      <c r="C94" s="13"/>
      <c r="D94" s="14"/>
      <c r="E94" s="14"/>
      <c r="F94" s="14"/>
      <c r="G94" s="14"/>
    </row>
    <row r="95" spans="1:7" ht="15.75" customHeight="1">
      <c r="A95" s="4"/>
      <c r="B95" s="27" t="s">
        <v>72</v>
      </c>
      <c r="C95" s="27"/>
      <c r="D95" s="16">
        <f>SUM(D93)</f>
        <v>1300</v>
      </c>
      <c r="E95" s="16">
        <f>SUM(E93)</f>
        <v>1300</v>
      </c>
      <c r="F95" s="16">
        <f>E95-D95</f>
        <v>0</v>
      </c>
      <c r="G95" s="16">
        <f>IF(D95=0,0,E95/D95)*100</f>
        <v>100</v>
      </c>
    </row>
    <row r="96" spans="1:7" ht="16.5" customHeight="1">
      <c r="A96" s="4"/>
      <c r="B96" s="12"/>
      <c r="C96" s="13"/>
      <c r="D96" s="14"/>
      <c r="E96" s="14"/>
      <c r="F96" s="14"/>
      <c r="G96" s="14"/>
    </row>
    <row r="97" spans="1:7" ht="16.5" customHeight="1">
      <c r="A97" s="4"/>
      <c r="B97" s="12"/>
      <c r="C97" s="13"/>
      <c r="D97" s="14"/>
      <c r="E97" s="14"/>
      <c r="F97" s="14"/>
      <c r="G97" s="14"/>
    </row>
    <row r="98" spans="1:7" ht="16.5" customHeight="1">
      <c r="A98" s="4"/>
      <c r="B98" s="12"/>
      <c r="C98" s="13"/>
      <c r="D98" s="14"/>
      <c r="E98" s="14"/>
      <c r="F98" s="14"/>
      <c r="G98" s="14"/>
    </row>
    <row r="99" spans="1:7" ht="16.5" customHeight="1">
      <c r="A99" s="4"/>
      <c r="B99" s="18"/>
      <c r="C99" s="13" t="s">
        <v>10</v>
      </c>
      <c r="D99" s="16">
        <f>SUM(D33,D79,D95)</f>
        <v>111294</v>
      </c>
      <c r="E99" s="16">
        <f>SUM(E33,E79,E95)</f>
        <v>65534</v>
      </c>
      <c r="F99" s="16">
        <f>E99-D99</f>
        <v>-45760</v>
      </c>
      <c r="G99" s="16">
        <f>IF(D99=0,0,E99/D99)*100</f>
        <v>58.883677466889495</v>
      </c>
    </row>
  </sheetData>
  <sheetProtection selectLockedCells="1" selectUnlockedCells="1"/>
  <mergeCells count="34">
    <mergeCell ref="B89:C89"/>
    <mergeCell ref="B91:C91"/>
    <mergeCell ref="B93:C93"/>
    <mergeCell ref="B95:C95"/>
    <mergeCell ref="B75:C75"/>
    <mergeCell ref="B77:C77"/>
    <mergeCell ref="B79:C79"/>
    <mergeCell ref="B82:G82"/>
    <mergeCell ref="B83:G83"/>
    <mergeCell ref="B84:G84"/>
    <mergeCell ref="B56:G56"/>
    <mergeCell ref="B57:G57"/>
    <mergeCell ref="B65:C65"/>
    <mergeCell ref="B67:C67"/>
    <mergeCell ref="B69:G69"/>
    <mergeCell ref="B73:C73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000000000000001" right="0.7000000000000001" top="0.75" bottom="0.75" header="0.5118110236220472" footer="0.5118110236220472"/>
  <pageSetup horizontalDpi="300" verticalDpi="3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2024-02-21T08:30:14Z</dcterms:modified>
  <cp:category/>
  <cp:version/>
  <cp:contentType/>
  <cp:contentStatus/>
</cp:coreProperties>
</file>