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<sst xmlns="http://schemas.openxmlformats.org/spreadsheetml/2006/main" count="107" uniqueCount="73">
  <si>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</si>
  <si>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</si>
  <si>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</si>
  <si>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</si>
  <si>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</si>
  <si>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</si>
  <si>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</si>
  <si>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</si>
  <si>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</si>
  <si>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</si>
  <si>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</si>
  <si>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км.с. Вехтово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</si>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</sst>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showGridLines="0" tabSelected="1"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35535</v>
      </c>
      <c r="E12" s="16">
        <v>43323</v>
      </c>
      <c r="F12" s="16">
        <f aca="true" t="shared" si="0" ref="F12:F28">E12-D12</f>
        <v>7788</v>
      </c>
      <c r="G12" s="16">
        <f aca="true" t="shared" si="1" ref="G12:G28">IF(D12=0,0,E12/D12)*100</f>
        <v>121.91642043056142</v>
      </c>
      <c r="H12" s="1">
        <v>35535</v>
      </c>
      <c r="I12" s="1">
        <v>43323</v>
      </c>
    </row>
    <row r="13" spans="1:9" ht="16.5" customHeight="1">
      <c r="A13" s="4"/>
      <c r="B13" s="21" t="s">
        <v>19</v>
      </c>
      <c r="C13" s="15" t="s">
        <v>20</v>
      </c>
      <c r="D13" s="16">
        <v>35535</v>
      </c>
      <c r="E13" s="16">
        <v>43323</v>
      </c>
      <c r="F13" s="16">
        <f t="shared" si="0"/>
        <v>7788</v>
      </c>
      <c r="G13" s="16">
        <f t="shared" si="1"/>
        <v>121.91642043056142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757</v>
      </c>
      <c r="E14" s="16">
        <v>2743</v>
      </c>
      <c r="F14" s="16">
        <f t="shared" si="0"/>
        <v>1986</v>
      </c>
      <c r="G14" s="16">
        <f t="shared" si="1"/>
        <v>362.3513870541612</v>
      </c>
      <c r="H14" s="1">
        <v>757</v>
      </c>
      <c r="I14" s="1">
        <v>2743</v>
      </c>
    </row>
    <row r="15" spans="1:9" ht="16.5" customHeight="1">
      <c r="A15" s="4"/>
      <c r="B15" s="21" t="s">
        <v>23</v>
      </c>
      <c r="C15" s="15" t="s">
        <v>24</v>
      </c>
      <c r="D15" s="16">
        <v>757</v>
      </c>
      <c r="E15" s="16">
        <v>1058</v>
      </c>
      <c r="F15" s="16">
        <f t="shared" si="0"/>
        <v>301</v>
      </c>
      <c r="G15" s="16">
        <f t="shared" si="1"/>
        <v>139.76221928665785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1439</v>
      </c>
      <c r="F16" s="16">
        <f t="shared" si="0"/>
        <v>1439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0</v>
      </c>
      <c r="E17" s="16">
        <v>246</v>
      </c>
      <c r="F17" s="16">
        <f t="shared" si="0"/>
        <v>246</v>
      </c>
      <c r="G17" s="16">
        <f t="shared" si="1"/>
        <v>0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7281</v>
      </c>
      <c r="E18" s="16">
        <v>8540</v>
      </c>
      <c r="F18" s="16">
        <f t="shared" si="0"/>
        <v>1259</v>
      </c>
      <c r="G18" s="16">
        <f t="shared" si="1"/>
        <v>117.29158082680951</v>
      </c>
      <c r="H18" s="1">
        <v>7281</v>
      </c>
      <c r="I18" s="1">
        <v>8540</v>
      </c>
    </row>
    <row r="19" spans="1:9" ht="16.5" customHeight="1">
      <c r="A19" s="4"/>
      <c r="B19" s="21" t="s">
        <v>31</v>
      </c>
      <c r="C19" s="15" t="s">
        <v>32</v>
      </c>
      <c r="D19" s="16">
        <v>4129</v>
      </c>
      <c r="E19" s="16">
        <v>5127</v>
      </c>
      <c r="F19" s="16">
        <f t="shared" si="0"/>
        <v>998</v>
      </c>
      <c r="G19" s="16">
        <f t="shared" si="1"/>
        <v>124.17050133204167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2156</v>
      </c>
      <c r="E20" s="16">
        <v>2178</v>
      </c>
      <c r="F20" s="16">
        <f t="shared" si="0"/>
        <v>22</v>
      </c>
      <c r="G20" s="16">
        <f t="shared" si="1"/>
        <v>101.0204081632653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996</v>
      </c>
      <c r="E21" s="16">
        <v>1235</v>
      </c>
      <c r="F21" s="16">
        <f t="shared" si="0"/>
        <v>239</v>
      </c>
      <c r="G21" s="16">
        <f t="shared" si="1"/>
        <v>123.99598393574298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7032</v>
      </c>
      <c r="E22" s="16">
        <v>4196</v>
      </c>
      <c r="F22" s="16">
        <f t="shared" si="0"/>
        <v>-2836</v>
      </c>
      <c r="G22" s="16">
        <f t="shared" si="1"/>
        <v>59.670079635949946</v>
      </c>
      <c r="H22" s="1">
        <v>7032</v>
      </c>
      <c r="I22" s="1">
        <v>4196</v>
      </c>
    </row>
    <row r="23" spans="1:9" ht="16.5" customHeight="1">
      <c r="A23" s="4"/>
      <c r="B23" s="21" t="s">
        <v>39</v>
      </c>
      <c r="C23" s="15" t="s">
        <v>40</v>
      </c>
      <c r="D23" s="16">
        <v>778</v>
      </c>
      <c r="E23" s="16">
        <v>41</v>
      </c>
      <c r="F23" s="16">
        <f t="shared" si="0"/>
        <v>-737</v>
      </c>
      <c r="G23" s="16">
        <f t="shared" si="1"/>
        <v>5.269922879177378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1920</v>
      </c>
      <c r="E24" s="16">
        <v>2663</v>
      </c>
      <c r="F24" s="16">
        <f t="shared" si="0"/>
        <v>743</v>
      </c>
      <c r="G24" s="16">
        <f t="shared" si="1"/>
        <v>138.69791666666666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710</v>
      </c>
      <c r="E25" s="16">
        <v>832</v>
      </c>
      <c r="F25" s="16">
        <f t="shared" si="0"/>
        <v>122</v>
      </c>
      <c r="G25" s="16">
        <f t="shared" si="1"/>
        <v>117.1830985915493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2824</v>
      </c>
      <c r="E26" s="16">
        <v>68</v>
      </c>
      <c r="F26" s="16">
        <f t="shared" si="0"/>
        <v>-2756</v>
      </c>
      <c r="G26" s="16">
        <f t="shared" si="1"/>
        <v>2.4079320113314444</v>
      </c>
      <c r="H26" s="1">
        <v>0</v>
      </c>
      <c r="I26" s="1">
        <v>0</v>
      </c>
    </row>
    <row r="27" spans="1:9" ht="16.5" customHeight="1">
      <c r="A27" s="4"/>
      <c r="B27" s="21" t="s">
        <v>47</v>
      </c>
      <c r="C27" s="15" t="s">
        <v>48</v>
      </c>
      <c r="D27" s="16">
        <v>800</v>
      </c>
      <c r="E27" s="16">
        <v>592</v>
      </c>
      <c r="F27" s="16">
        <f t="shared" si="0"/>
        <v>-208</v>
      </c>
      <c r="G27" s="16">
        <f t="shared" si="1"/>
        <v>74</v>
      </c>
      <c r="H27" s="1">
        <v>0</v>
      </c>
      <c r="I27" s="1">
        <v>0</v>
      </c>
    </row>
    <row r="28" spans="1:7" ht="15.75" customHeight="1">
      <c r="A28" s="4"/>
      <c r="B28" s="27" t="s">
        <v>49</v>
      </c>
      <c r="C28" s="27"/>
      <c r="D28" s="16">
        <f>SUM(H12:H27)</f>
        <v>50605</v>
      </c>
      <c r="E28" s="16">
        <f>SUM(I12:I27)</f>
        <v>58802</v>
      </c>
      <c r="F28" s="16">
        <f t="shared" si="0"/>
        <v>8197</v>
      </c>
      <c r="G28" s="16">
        <f t="shared" si="1"/>
        <v>116.19800414978756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50</v>
      </c>
      <c r="C30" s="27"/>
      <c r="D30" s="16">
        <f>SUM(D28)</f>
        <v>50605</v>
      </c>
      <c r="E30" s="16">
        <f>SUM(E28)</f>
        <v>58802</v>
      </c>
      <c r="F30" s="16">
        <f>E30-D30</f>
        <v>8197</v>
      </c>
      <c r="G30" s="16">
        <f>IF(D30=0,0,E30/D30)*100</f>
        <v>116.19800414978756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51</v>
      </c>
      <c r="C32" s="27"/>
      <c r="D32" s="16">
        <f>SUM(D30)</f>
        <v>50605</v>
      </c>
      <c r="E32" s="16">
        <f>SUM(E30)</f>
        <v>58802</v>
      </c>
      <c r="F32" s="16">
        <f>E32-D32</f>
        <v>8197</v>
      </c>
      <c r="G32" s="16">
        <f>IF(D32=0,0,E32/D32)*100</f>
        <v>116.19800414978756</v>
      </c>
    </row>
    <row r="33" spans="1:7" ht="15.75" customHeight="1">
      <c r="A33" s="4"/>
      <c r="B33" s="12"/>
      <c r="C33" s="13"/>
      <c r="D33" s="14"/>
      <c r="E33" s="14"/>
      <c r="F33" s="14"/>
      <c r="G33" s="14"/>
    </row>
    <row r="34" spans="1:7" ht="15.75" customHeight="1">
      <c r="A34" s="4"/>
      <c r="B34" s="27" t="s">
        <v>52</v>
      </c>
      <c r="C34" s="27"/>
      <c r="D34" s="16">
        <f>SUM(D32)</f>
        <v>50605</v>
      </c>
      <c r="E34" s="16">
        <f>SUM(E32)</f>
        <v>58802</v>
      </c>
      <c r="F34" s="16">
        <f>E34-D34</f>
        <v>8197</v>
      </c>
      <c r="G34" s="16">
        <f>IF(D34=0,0,E34/D34)*100</f>
        <v>116.19800414978756</v>
      </c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12"/>
      <c r="C36" s="13"/>
      <c r="D36" s="14"/>
      <c r="E36" s="14"/>
      <c r="F36" s="14"/>
      <c r="G36" s="14"/>
    </row>
    <row r="37" spans="1:7" ht="16.5" customHeight="1">
      <c r="A37" s="4"/>
      <c r="B37" s="24" t="s">
        <v>53</v>
      </c>
      <c r="C37" s="24"/>
      <c r="D37" s="24"/>
      <c r="E37" s="24"/>
      <c r="F37" s="24"/>
      <c r="G37" s="24"/>
    </row>
    <row r="38" spans="1:7" ht="16.5" customHeight="1">
      <c r="A38" s="4"/>
      <c r="B38" s="25" t="s">
        <v>54</v>
      </c>
      <c r="C38" s="25"/>
      <c r="D38" s="25"/>
      <c r="E38" s="25"/>
      <c r="F38" s="25"/>
      <c r="G38" s="25"/>
    </row>
    <row r="39" spans="1:7" ht="16.5" customHeight="1">
      <c r="A39" s="4"/>
      <c r="B39" s="26" t="s">
        <v>55</v>
      </c>
      <c r="C39" s="26"/>
      <c r="D39" s="26"/>
      <c r="E39" s="26"/>
      <c r="F39" s="26"/>
      <c r="G39" s="26"/>
    </row>
    <row r="40" spans="1:7" ht="16.5" customHeight="1">
      <c r="A40" s="4"/>
      <c r="B40" s="19" t="s">
        <v>16</v>
      </c>
      <c r="C40" s="20"/>
      <c r="D40" s="20"/>
      <c r="E40" s="20"/>
      <c r="F40" s="20"/>
      <c r="G40" s="20"/>
    </row>
    <row r="41" spans="1:9" ht="16.5" customHeight="1">
      <c r="A41" s="4"/>
      <c r="B41" s="21" t="s">
        <v>37</v>
      </c>
      <c r="C41" s="15" t="s">
        <v>38</v>
      </c>
      <c r="D41" s="16">
        <v>8805</v>
      </c>
      <c r="E41" s="16">
        <v>8433</v>
      </c>
      <c r="F41" s="16">
        <f>E41-D41</f>
        <v>-372</v>
      </c>
      <c r="G41" s="16">
        <f>IF(D41=0,0,E41/D41)*100</f>
        <v>95.77512776831347</v>
      </c>
      <c r="H41" s="1">
        <v>8805</v>
      </c>
      <c r="I41" s="1">
        <v>8433</v>
      </c>
    </row>
    <row r="42" spans="1:9" ht="16.5" customHeight="1">
      <c r="A42" s="4"/>
      <c r="B42" s="21" t="s">
        <v>41</v>
      </c>
      <c r="C42" s="15" t="s">
        <v>42</v>
      </c>
      <c r="D42" s="16">
        <v>8805</v>
      </c>
      <c r="E42" s="16">
        <v>8433</v>
      </c>
      <c r="F42" s="16">
        <f>E42-D42</f>
        <v>-372</v>
      </c>
      <c r="G42" s="16">
        <f>IF(D42=0,0,E42/D42)*100</f>
        <v>95.77512776831347</v>
      </c>
      <c r="H42" s="1">
        <v>0</v>
      </c>
      <c r="I42" s="1">
        <v>0</v>
      </c>
    </row>
    <row r="43" spans="1:7" ht="15.75" customHeight="1">
      <c r="A43" s="4"/>
      <c r="B43" s="27" t="s">
        <v>49</v>
      </c>
      <c r="C43" s="27"/>
      <c r="D43" s="16">
        <f>SUM(H41:H42)</f>
        <v>8805</v>
      </c>
      <c r="E43" s="16">
        <f>SUM(I41:I42)</f>
        <v>8433</v>
      </c>
      <c r="F43" s="16">
        <f>E43-D43</f>
        <v>-372</v>
      </c>
      <c r="G43" s="16">
        <f>IF(D43=0,0,E43/D43)*100</f>
        <v>95.77512776831347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56</v>
      </c>
      <c r="C45" s="27"/>
      <c r="D45" s="16">
        <f>SUM(D43)</f>
        <v>8805</v>
      </c>
      <c r="E45" s="16">
        <f>SUM(E43)</f>
        <v>8433</v>
      </c>
      <c r="F45" s="16">
        <f>E45-D45</f>
        <v>-372</v>
      </c>
      <c r="G45" s="16">
        <f>IF(D45=0,0,E45/D45)*100</f>
        <v>95.77512776831347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5.75" customHeight="1">
      <c r="A47" s="4"/>
      <c r="B47" s="27" t="s">
        <v>57</v>
      </c>
      <c r="C47" s="27"/>
      <c r="D47" s="16">
        <f>SUM(D45)</f>
        <v>8805</v>
      </c>
      <c r="E47" s="16">
        <f>SUM(E45)</f>
        <v>8433</v>
      </c>
      <c r="F47" s="16">
        <f>E47-D47</f>
        <v>-372</v>
      </c>
      <c r="G47" s="16">
        <f>IF(D47=0,0,E47/D47)*100</f>
        <v>95.77512776831347</v>
      </c>
    </row>
    <row r="48" spans="1:7" ht="15.75" customHeight="1">
      <c r="A48" s="4"/>
      <c r="B48" s="12"/>
      <c r="C48" s="13"/>
      <c r="D48" s="14"/>
      <c r="E48" s="14"/>
      <c r="F48" s="14"/>
      <c r="G48" s="14"/>
    </row>
    <row r="49" spans="1:7" ht="16.5" customHeight="1">
      <c r="A49" s="4"/>
      <c r="B49" s="25" t="s">
        <v>58</v>
      </c>
      <c r="C49" s="25"/>
      <c r="D49" s="25"/>
      <c r="E49" s="25"/>
      <c r="F49" s="25"/>
      <c r="G49" s="25"/>
    </row>
    <row r="50" spans="1:7" ht="16.5" customHeight="1">
      <c r="A50" s="4"/>
      <c r="B50" s="26" t="s">
        <v>59</v>
      </c>
      <c r="C50" s="26"/>
      <c r="D50" s="26"/>
      <c r="E50" s="26"/>
      <c r="F50" s="26"/>
      <c r="G50" s="26"/>
    </row>
    <row r="51" spans="1:7" ht="16.5" customHeight="1">
      <c r="A51" s="4"/>
      <c r="B51" s="19" t="s">
        <v>16</v>
      </c>
      <c r="C51" s="20"/>
      <c r="D51" s="20"/>
      <c r="E51" s="20"/>
      <c r="F51" s="20"/>
      <c r="G51" s="20"/>
    </row>
    <row r="52" spans="1:9" ht="16.5" customHeight="1">
      <c r="A52" s="4"/>
      <c r="B52" s="21" t="s">
        <v>21</v>
      </c>
      <c r="C52" s="15" t="s">
        <v>22</v>
      </c>
      <c r="D52" s="16">
        <v>2718</v>
      </c>
      <c r="E52" s="16">
        <v>1832</v>
      </c>
      <c r="F52" s="16">
        <f aca="true" t="shared" si="2" ref="F52:F58">E52-D52</f>
        <v>-886</v>
      </c>
      <c r="G52" s="16">
        <f aca="true" t="shared" si="3" ref="G52:G58">IF(D52=0,0,E52/D52)*100</f>
        <v>67.40250183958794</v>
      </c>
      <c r="H52" s="1">
        <v>2718</v>
      </c>
      <c r="I52" s="1">
        <v>1832</v>
      </c>
    </row>
    <row r="53" spans="1:9" ht="16.5" customHeight="1">
      <c r="A53" s="4"/>
      <c r="B53" s="21" t="s">
        <v>60</v>
      </c>
      <c r="C53" s="15" t="s">
        <v>61</v>
      </c>
      <c r="D53" s="16">
        <v>2718</v>
      </c>
      <c r="E53" s="16">
        <v>1832</v>
      </c>
      <c r="F53" s="16">
        <f t="shared" si="2"/>
        <v>-886</v>
      </c>
      <c r="G53" s="16">
        <f t="shared" si="3"/>
        <v>67.40250183958794</v>
      </c>
      <c r="H53" s="1">
        <v>0</v>
      </c>
      <c r="I53" s="1">
        <v>0</v>
      </c>
    </row>
    <row r="54" spans="1:9" ht="16.5" customHeight="1">
      <c r="A54" s="4"/>
      <c r="B54" s="21" t="s">
        <v>37</v>
      </c>
      <c r="C54" s="15" t="s">
        <v>38</v>
      </c>
      <c r="D54" s="16">
        <v>1427</v>
      </c>
      <c r="E54" s="16">
        <v>3058</v>
      </c>
      <c r="F54" s="16">
        <f t="shared" si="2"/>
        <v>1631</v>
      </c>
      <c r="G54" s="16">
        <f t="shared" si="3"/>
        <v>214.2957252978276</v>
      </c>
      <c r="H54" s="1">
        <v>1427</v>
      </c>
      <c r="I54" s="1">
        <v>3058</v>
      </c>
    </row>
    <row r="55" spans="1:9" ht="16.5" customHeight="1">
      <c r="A55" s="4"/>
      <c r="B55" s="21" t="s">
        <v>39</v>
      </c>
      <c r="C55" s="15" t="s">
        <v>40</v>
      </c>
      <c r="D55" s="16">
        <v>770</v>
      </c>
      <c r="E55" s="16">
        <v>2914</v>
      </c>
      <c r="F55" s="16">
        <f t="shared" si="2"/>
        <v>2144</v>
      </c>
      <c r="G55" s="16">
        <f t="shared" si="3"/>
        <v>378.44155844155847</v>
      </c>
      <c r="H55" s="1">
        <v>0</v>
      </c>
      <c r="I55" s="1">
        <v>0</v>
      </c>
    </row>
    <row r="56" spans="1:9" ht="16.5" customHeight="1">
      <c r="A56" s="4"/>
      <c r="B56" s="21" t="s">
        <v>41</v>
      </c>
      <c r="C56" s="15" t="s">
        <v>42</v>
      </c>
      <c r="D56" s="16">
        <v>317</v>
      </c>
      <c r="E56" s="16">
        <v>0</v>
      </c>
      <c r="F56" s="16">
        <f t="shared" si="2"/>
        <v>-317</v>
      </c>
      <c r="G56" s="16">
        <f t="shared" si="3"/>
        <v>0</v>
      </c>
      <c r="H56" s="1">
        <v>0</v>
      </c>
      <c r="I56" s="1">
        <v>0</v>
      </c>
    </row>
    <row r="57" spans="1:9" ht="16.5" customHeight="1">
      <c r="A57" s="4"/>
      <c r="B57" s="21" t="s">
        <v>43</v>
      </c>
      <c r="C57" s="15" t="s">
        <v>44</v>
      </c>
      <c r="D57" s="16">
        <v>340</v>
      </c>
      <c r="E57" s="16">
        <v>144</v>
      </c>
      <c r="F57" s="16">
        <f t="shared" si="2"/>
        <v>-196</v>
      </c>
      <c r="G57" s="16">
        <f t="shared" si="3"/>
        <v>42.35294117647059</v>
      </c>
      <c r="H57" s="1">
        <v>0</v>
      </c>
      <c r="I57" s="1">
        <v>0</v>
      </c>
    </row>
    <row r="58" spans="1:7" ht="15.75" customHeight="1">
      <c r="A58" s="4"/>
      <c r="B58" s="27" t="s">
        <v>49</v>
      </c>
      <c r="C58" s="27"/>
      <c r="D58" s="16">
        <f>SUM(H52:H57)</f>
        <v>4145</v>
      </c>
      <c r="E58" s="16">
        <f>SUM(I52:I57)</f>
        <v>4890</v>
      </c>
      <c r="F58" s="16">
        <f t="shared" si="2"/>
        <v>745</v>
      </c>
      <c r="G58" s="16">
        <f t="shared" si="3"/>
        <v>117.97346200241255</v>
      </c>
    </row>
    <row r="59" spans="1:7" ht="15.75" customHeight="1">
      <c r="A59" s="4"/>
      <c r="B59" s="12"/>
      <c r="C59" s="13"/>
      <c r="D59" s="14"/>
      <c r="E59" s="14"/>
      <c r="F59" s="14"/>
      <c r="G59" s="14"/>
    </row>
    <row r="60" spans="1:7" ht="15.75" customHeight="1">
      <c r="A60" s="4"/>
      <c r="B60" s="27" t="s">
        <v>62</v>
      </c>
      <c r="C60" s="27"/>
      <c r="D60" s="16">
        <f>SUM(D58)</f>
        <v>4145</v>
      </c>
      <c r="E60" s="16">
        <f>SUM(E58)</f>
        <v>4890</v>
      </c>
      <c r="F60" s="16">
        <f>E60-D60</f>
        <v>745</v>
      </c>
      <c r="G60" s="16">
        <f>IF(D60=0,0,E60/D60)*100</f>
        <v>117.97346200241255</v>
      </c>
    </row>
    <row r="61" spans="1:7" ht="15.75" customHeight="1">
      <c r="A61" s="4"/>
      <c r="B61" s="12"/>
      <c r="C61" s="13"/>
      <c r="D61" s="14"/>
      <c r="E61" s="14"/>
      <c r="F61" s="14"/>
      <c r="G61" s="14"/>
    </row>
    <row r="62" spans="1:7" ht="16.5" customHeight="1">
      <c r="A62" s="4"/>
      <c r="B62" s="26" t="s">
        <v>63</v>
      </c>
      <c r="C62" s="26"/>
      <c r="D62" s="26"/>
      <c r="E62" s="26"/>
      <c r="F62" s="26"/>
      <c r="G62" s="26"/>
    </row>
    <row r="63" spans="1:7" ht="16.5" customHeight="1">
      <c r="A63" s="4"/>
      <c r="B63" s="19" t="s">
        <v>16</v>
      </c>
      <c r="C63" s="20"/>
      <c r="D63" s="20"/>
      <c r="E63" s="20"/>
      <c r="F63" s="20"/>
      <c r="G63" s="20"/>
    </row>
    <row r="64" spans="1:9" ht="16.5" customHeight="1">
      <c r="A64" s="4"/>
      <c r="B64" s="21" t="s">
        <v>37</v>
      </c>
      <c r="C64" s="15" t="s">
        <v>38</v>
      </c>
      <c r="D64" s="16">
        <v>32030</v>
      </c>
      <c r="E64" s="16">
        <v>22656</v>
      </c>
      <c r="F64" s="16">
        <f>E64-D64</f>
        <v>-9374</v>
      </c>
      <c r="G64" s="16">
        <f>IF(D64=0,0,E64/D64)*100</f>
        <v>70.73368716827973</v>
      </c>
      <c r="H64" s="1">
        <v>32030</v>
      </c>
      <c r="I64" s="1">
        <v>22656</v>
      </c>
    </row>
    <row r="65" spans="1:9" ht="16.5" customHeight="1">
      <c r="A65" s="4"/>
      <c r="B65" s="21" t="s">
        <v>39</v>
      </c>
      <c r="C65" s="15" t="s">
        <v>40</v>
      </c>
      <c r="D65" s="16">
        <v>9503</v>
      </c>
      <c r="E65" s="16">
        <v>0</v>
      </c>
      <c r="F65" s="16">
        <f>E65-D65</f>
        <v>-9503</v>
      </c>
      <c r="G65" s="16">
        <f>IF(D65=0,0,E65/D65)*100</f>
        <v>0</v>
      </c>
      <c r="H65" s="1">
        <v>0</v>
      </c>
      <c r="I65" s="1">
        <v>0</v>
      </c>
    </row>
    <row r="66" spans="1:9" ht="16.5" customHeight="1">
      <c r="A66" s="4"/>
      <c r="B66" s="21" t="s">
        <v>43</v>
      </c>
      <c r="C66" s="15" t="s">
        <v>44</v>
      </c>
      <c r="D66" s="16">
        <v>22527</v>
      </c>
      <c r="E66" s="16">
        <v>22656</v>
      </c>
      <c r="F66" s="16">
        <f>E66-D66</f>
        <v>129</v>
      </c>
      <c r="G66" s="16">
        <f>IF(D66=0,0,E66/D66)*100</f>
        <v>100.5726461579438</v>
      </c>
      <c r="H66" s="1">
        <v>0</v>
      </c>
      <c r="I66" s="1">
        <v>0</v>
      </c>
    </row>
    <row r="67" spans="1:7" ht="15.75" customHeight="1">
      <c r="A67" s="4"/>
      <c r="B67" s="27" t="s">
        <v>49</v>
      </c>
      <c r="C67" s="27"/>
      <c r="D67" s="16">
        <f>SUM(H64:H66)</f>
        <v>32030</v>
      </c>
      <c r="E67" s="16">
        <f>SUM(I64:I66)</f>
        <v>22656</v>
      </c>
      <c r="F67" s="16">
        <f>E67-D67</f>
        <v>-9374</v>
      </c>
      <c r="G67" s="16">
        <f>IF(D67=0,0,E67/D67)*100</f>
        <v>70.73368716827973</v>
      </c>
    </row>
    <row r="68" spans="1:7" ht="15.75" customHeight="1">
      <c r="A68" s="4"/>
      <c r="B68" s="12"/>
      <c r="C68" s="13"/>
      <c r="D68" s="14"/>
      <c r="E68" s="14"/>
      <c r="F68" s="14"/>
      <c r="G68" s="14"/>
    </row>
    <row r="69" spans="1:7" ht="15.75" customHeight="1">
      <c r="A69" s="4"/>
      <c r="B69" s="27" t="s">
        <v>64</v>
      </c>
      <c r="C69" s="27"/>
      <c r="D69" s="16">
        <f>SUM(D67)</f>
        <v>32030</v>
      </c>
      <c r="E69" s="16">
        <f>SUM(E67)</f>
        <v>22656</v>
      </c>
      <c r="F69" s="16">
        <f>E69-D69</f>
        <v>-9374</v>
      </c>
      <c r="G69" s="16">
        <f>IF(D69=0,0,E69/D69)*100</f>
        <v>70.73368716827973</v>
      </c>
    </row>
    <row r="70" spans="1:7" ht="15.75" customHeight="1">
      <c r="A70" s="4"/>
      <c r="B70" s="12"/>
      <c r="C70" s="13"/>
      <c r="D70" s="14"/>
      <c r="E70" s="14"/>
      <c r="F70" s="14"/>
      <c r="G70" s="14"/>
    </row>
    <row r="71" spans="1:7" ht="15.75" customHeight="1">
      <c r="A71" s="4"/>
      <c r="B71" s="27" t="s">
        <v>65</v>
      </c>
      <c r="C71" s="27"/>
      <c r="D71" s="16">
        <f>SUM(D60,D69)</f>
        <v>36175</v>
      </c>
      <c r="E71" s="16">
        <f>SUM(E60,E69)</f>
        <v>27546</v>
      </c>
      <c r="F71" s="16">
        <f>E71-D71</f>
        <v>-8629</v>
      </c>
      <c r="G71" s="16">
        <f>IF(D71=0,0,E71/D71)*100</f>
        <v>76.14651002073255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5.75" customHeight="1">
      <c r="A73" s="4"/>
      <c r="B73" s="27" t="s">
        <v>66</v>
      </c>
      <c r="C73" s="27"/>
      <c r="D73" s="16">
        <f>SUM(D47,D71)</f>
        <v>44980</v>
      </c>
      <c r="E73" s="16">
        <f>SUM(E47,E71)</f>
        <v>35979</v>
      </c>
      <c r="F73" s="16">
        <f>E73-D73</f>
        <v>-9001</v>
      </c>
      <c r="G73" s="16">
        <f>IF(D73=0,0,E73/D73)*100</f>
        <v>79.98888394842152</v>
      </c>
    </row>
    <row r="74" spans="1:7" ht="16.5" customHeight="1">
      <c r="A74" s="4"/>
      <c r="B74" s="12"/>
      <c r="C74" s="13"/>
      <c r="D74" s="14"/>
      <c r="E74" s="14"/>
      <c r="F74" s="14"/>
      <c r="G74" s="14"/>
    </row>
    <row r="75" spans="1:7" ht="16.5" customHeight="1">
      <c r="A75" s="4"/>
      <c r="B75" s="12"/>
      <c r="C75" s="13"/>
      <c r="D75" s="14"/>
      <c r="E75" s="14"/>
      <c r="F75" s="14"/>
      <c r="G75" s="14"/>
    </row>
    <row r="76" spans="1:7" ht="16.5" customHeight="1">
      <c r="A76" s="4"/>
      <c r="B76" s="24" t="s">
        <v>67</v>
      </c>
      <c r="C76" s="24"/>
      <c r="D76" s="24"/>
      <c r="E76" s="24"/>
      <c r="F76" s="24"/>
      <c r="G76" s="24"/>
    </row>
    <row r="77" spans="1:7" ht="16.5" customHeight="1">
      <c r="A77" s="4"/>
      <c r="B77" s="25" t="s">
        <v>68</v>
      </c>
      <c r="C77" s="25"/>
      <c r="D77" s="25"/>
      <c r="E77" s="25"/>
      <c r="F77" s="25"/>
      <c r="G77" s="25"/>
    </row>
    <row r="78" spans="1:7" ht="16.5" customHeight="1">
      <c r="A78" s="4"/>
      <c r="B78" s="26" t="s">
        <v>69</v>
      </c>
      <c r="C78" s="26"/>
      <c r="D78" s="26"/>
      <c r="E78" s="26"/>
      <c r="F78" s="26"/>
      <c r="G78" s="26"/>
    </row>
    <row r="79" spans="1:7" ht="16.5" customHeight="1">
      <c r="A79" s="4"/>
      <c r="B79" s="19" t="s">
        <v>16</v>
      </c>
      <c r="C79" s="20"/>
      <c r="D79" s="20"/>
      <c r="E79" s="20"/>
      <c r="F79" s="20"/>
      <c r="G79" s="20"/>
    </row>
    <row r="80" spans="1:9" ht="16.5" customHeight="1">
      <c r="A80" s="4"/>
      <c r="B80" s="21" t="s">
        <v>37</v>
      </c>
      <c r="C80" s="15" t="s">
        <v>38</v>
      </c>
      <c r="D80" s="16">
        <v>1000</v>
      </c>
      <c r="E80" s="16">
        <v>1000</v>
      </c>
      <c r="F80" s="16">
        <f>E80-D80</f>
        <v>0</v>
      </c>
      <c r="G80" s="16">
        <f>IF(D80=0,0,E80/D80)*100</f>
        <v>100</v>
      </c>
      <c r="H80" s="1">
        <v>1000</v>
      </c>
      <c r="I80" s="1">
        <v>1000</v>
      </c>
    </row>
    <row r="81" spans="1:9" ht="16.5" customHeight="1">
      <c r="A81" s="4"/>
      <c r="B81" s="21" t="s">
        <v>39</v>
      </c>
      <c r="C81" s="15" t="s">
        <v>40</v>
      </c>
      <c r="D81" s="16">
        <v>200</v>
      </c>
      <c r="E81" s="16">
        <v>0</v>
      </c>
      <c r="F81" s="16">
        <f>E81-D81</f>
        <v>-200</v>
      </c>
      <c r="G81" s="16">
        <f>IF(D81=0,0,E81/D81)*100</f>
        <v>0</v>
      </c>
      <c r="H81" s="1">
        <v>0</v>
      </c>
      <c r="I81" s="1">
        <v>0</v>
      </c>
    </row>
    <row r="82" spans="1:9" ht="16.5" customHeight="1">
      <c r="A82" s="4"/>
      <c r="B82" s="21" t="s">
        <v>43</v>
      </c>
      <c r="C82" s="15" t="s">
        <v>44</v>
      </c>
      <c r="D82" s="16">
        <v>800</v>
      </c>
      <c r="E82" s="16">
        <v>1000</v>
      </c>
      <c r="F82" s="16">
        <f>E82-D82</f>
        <v>200</v>
      </c>
      <c r="G82" s="16">
        <f>IF(D82=0,0,E82/D82)*100</f>
        <v>125</v>
      </c>
      <c r="H82" s="1">
        <v>0</v>
      </c>
      <c r="I82" s="1">
        <v>0</v>
      </c>
    </row>
    <row r="83" spans="1:7" ht="15.75" customHeight="1">
      <c r="A83" s="4"/>
      <c r="B83" s="27" t="s">
        <v>49</v>
      </c>
      <c r="C83" s="27"/>
      <c r="D83" s="16">
        <f>SUM(H80:H82)</f>
        <v>1000</v>
      </c>
      <c r="E83" s="16">
        <f>SUM(I80:I82)</f>
        <v>1000</v>
      </c>
      <c r="F83" s="16">
        <f>E83-D83</f>
        <v>0</v>
      </c>
      <c r="G83" s="16">
        <f>IF(D83=0,0,E83/D83)*100</f>
        <v>100</v>
      </c>
    </row>
    <row r="84" spans="1:7" ht="15.75" customHeight="1">
      <c r="A84" s="4"/>
      <c r="B84" s="12"/>
      <c r="C84" s="13"/>
      <c r="D84" s="14"/>
      <c r="E84" s="14"/>
      <c r="F84" s="14"/>
      <c r="G84" s="14"/>
    </row>
    <row r="85" spans="1:7" ht="15.75" customHeight="1">
      <c r="A85" s="4"/>
      <c r="B85" s="27" t="s">
        <v>70</v>
      </c>
      <c r="C85" s="27"/>
      <c r="D85" s="16">
        <f>SUM(D83)</f>
        <v>1000</v>
      </c>
      <c r="E85" s="16">
        <f>SUM(E83)</f>
        <v>1000</v>
      </c>
      <c r="F85" s="16">
        <f>E85-D85</f>
        <v>0</v>
      </c>
      <c r="G85" s="16">
        <f>IF(D85=0,0,E85/D85)*100</f>
        <v>100</v>
      </c>
    </row>
    <row r="86" spans="1:7" ht="15.75" customHeight="1">
      <c r="A86" s="4"/>
      <c r="B86" s="12"/>
      <c r="C86" s="13"/>
      <c r="D86" s="14"/>
      <c r="E86" s="14"/>
      <c r="F86" s="14"/>
      <c r="G86" s="14"/>
    </row>
    <row r="87" spans="1:7" ht="15.75" customHeight="1">
      <c r="A87" s="4"/>
      <c r="B87" s="27" t="s">
        <v>71</v>
      </c>
      <c r="C87" s="27"/>
      <c r="D87" s="16">
        <f>SUM(D85)</f>
        <v>1000</v>
      </c>
      <c r="E87" s="16">
        <f>SUM(E85)</f>
        <v>1000</v>
      </c>
      <c r="F87" s="16">
        <f>E87-D87</f>
        <v>0</v>
      </c>
      <c r="G87" s="16">
        <f>IF(D87=0,0,E87/D87)*100</f>
        <v>100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7" t="s">
        <v>72</v>
      </c>
      <c r="C89" s="27"/>
      <c r="D89" s="16">
        <f>SUM(D87)</f>
        <v>1000</v>
      </c>
      <c r="E89" s="16">
        <f>SUM(E87)</f>
        <v>1000</v>
      </c>
      <c r="F89" s="16">
        <f>E89-D89</f>
        <v>0</v>
      </c>
      <c r="G89" s="16">
        <f>IF(D89=0,0,E89/D89)*100</f>
        <v>100</v>
      </c>
    </row>
    <row r="90" spans="1:7" ht="16.5" customHeight="1">
      <c r="A90" s="4"/>
      <c r="B90" s="12"/>
      <c r="C90" s="13"/>
      <c r="D90" s="14"/>
      <c r="E90" s="14"/>
      <c r="F90" s="14"/>
      <c r="G90" s="14"/>
    </row>
    <row r="91" spans="1:7" ht="16.5" customHeight="1">
      <c r="A91" s="4"/>
      <c r="B91" s="12"/>
      <c r="C91" s="13"/>
      <c r="D91" s="14"/>
      <c r="E91" s="14"/>
      <c r="F91" s="14"/>
      <c r="G91" s="14"/>
    </row>
    <row r="92" spans="1:7" ht="16.5" customHeight="1">
      <c r="A92" s="4"/>
      <c r="B92" s="12"/>
      <c r="C92" s="13"/>
      <c r="D92" s="14"/>
      <c r="E92" s="14"/>
      <c r="F92" s="14"/>
      <c r="G92" s="14"/>
    </row>
    <row r="93" spans="1:7" ht="16.5" customHeight="1">
      <c r="A93" s="4"/>
      <c r="B93" s="18"/>
      <c r="C93" s="13" t="s">
        <v>10</v>
      </c>
      <c r="D93" s="16">
        <f>SUM(D34,D73,D89)</f>
        <v>96585</v>
      </c>
      <c r="E93" s="16">
        <f>SUM(E34,E73,E89)</f>
        <v>95781</v>
      </c>
      <c r="F93" s="16">
        <f>E93-D93</f>
        <v>-804</v>
      </c>
      <c r="G93" s="16">
        <f>IF(D93=0,0,E93/D93)*100</f>
        <v>99.16757260444167</v>
      </c>
    </row>
  </sheetData>
  <sheetProtection selectLockedCells="1" selectUnlockedCells="1"/>
  <mergeCells count="31">
    <mergeCell ref="B89:C89"/>
    <mergeCell ref="B76:G76"/>
    <mergeCell ref="B77:G77"/>
    <mergeCell ref="B78:G78"/>
    <mergeCell ref="B83:C83"/>
    <mergeCell ref="B85:C85"/>
    <mergeCell ref="B87:C87"/>
    <mergeCell ref="B60:C60"/>
    <mergeCell ref="B62:G62"/>
    <mergeCell ref="B67:C67"/>
    <mergeCell ref="B69:C69"/>
    <mergeCell ref="B71:C71"/>
    <mergeCell ref="B73:C73"/>
    <mergeCell ref="B43:C43"/>
    <mergeCell ref="B45:C45"/>
    <mergeCell ref="B47:C47"/>
    <mergeCell ref="B49:G49"/>
    <mergeCell ref="B50:G50"/>
    <mergeCell ref="B58:C58"/>
    <mergeCell ref="B30:C30"/>
    <mergeCell ref="B32:C32"/>
    <mergeCell ref="B34:C34"/>
    <mergeCell ref="B37:G37"/>
    <mergeCell ref="B38:G38"/>
    <mergeCell ref="B39:G39"/>
    <mergeCell ref="B2:G2"/>
    <mergeCell ref="B3:G3"/>
    <mergeCell ref="B8:G8"/>
    <mergeCell ref="B9:G9"/>
    <mergeCell ref="B10:G10"/>
    <mergeCell ref="B28:C28"/>
  </mergeCells>
  <printOptions/>
  <pageMargins left="0.7000000000000001" right="0.7000000000000001" top="0.75" bottom="0.75" header="0.5118110236220472" footer="0.5118110236220472"/>
  <pageSetup horizontalDpi="300" verticalDpi="3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2024-02-21T08:32:42Z</dcterms:modified>
  <cp:category/>
  <cp:version/>
  <cp:contentType/>
  <cp:contentStatus/>
</cp:coreProperties>
</file>