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20730" windowHeight="9390" tabRatio="359"/>
  </bookViews>
  <sheets>
    <sheet name="Приложение № 15" sheetId="5" r:id="rId1"/>
  </sheets>
  <calcPr calcId="145621"/>
</workbook>
</file>

<file path=xl/calcChain.xml><?xml version="1.0" encoding="utf-8"?>
<calcChain xmlns="http://schemas.openxmlformats.org/spreadsheetml/2006/main">
  <c r="A36" i="5" l="1"/>
  <c r="H36" i="5" s="1"/>
  <c r="N22" i="5" l="1"/>
  <c r="L22" i="5"/>
  <c r="K22" i="5"/>
  <c r="I22" i="5"/>
  <c r="H22" i="5"/>
  <c r="G22" i="5"/>
  <c r="J21" i="5"/>
  <c r="M21" i="5" s="1"/>
  <c r="J20" i="5"/>
  <c r="M20" i="5" s="1"/>
  <c r="J19" i="5"/>
  <c r="M19" i="5" s="1"/>
  <c r="J18" i="5"/>
  <c r="M18" i="5" s="1"/>
  <c r="J17" i="5"/>
  <c r="M17" i="5" s="1"/>
  <c r="J16" i="5"/>
  <c r="M16" i="5" s="1"/>
  <c r="J15" i="5"/>
  <c r="J22" i="5" l="1"/>
  <c r="M15" i="5"/>
  <c r="M22" i="5" s="1"/>
  <c r="K72" i="5" l="1"/>
  <c r="J72" i="5" l="1"/>
  <c r="I72" i="5"/>
  <c r="H72" i="5"/>
  <c r="G72" i="5"/>
  <c r="F72" i="5"/>
  <c r="D61" i="5"/>
  <c r="K36" i="5"/>
  <c r="L36" i="5" s="1"/>
  <c r="G81" i="5" l="1"/>
  <c r="F81" i="5"/>
  <c r="G52" i="5" l="1"/>
  <c r="F52" i="5"/>
</calcChain>
</file>

<file path=xl/sharedStrings.xml><?xml version="1.0" encoding="utf-8"?>
<sst xmlns="http://schemas.openxmlformats.org/spreadsheetml/2006/main" count="176" uniqueCount="122">
  <si>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</si>
  <si>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</si>
  <si>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</si>
  <si>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</si>
  <si>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</si>
  <si>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</si>
  <si>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</si>
  <si>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</si>
  <si>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</si>
  <si>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</si>
  <si>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</si>
  <si>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</si>
  <si>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</si>
  <si>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</si>
  <si>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</si>
  <si>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</si>
  <si>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</si>
  <si>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</si>
  <si>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</si>
  <si>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Размер на издадената гаранция от лицето по чл.8а от ЗОД</t>
  </si>
  <si>
    <t>Кредитор на бенефициента, на който лицето по чл.8а от ЗОД е издало гаранцията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</si>
  <si>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</si>
  <si>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</si>
  <si>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</si>
  <si>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</si>
  <si>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</si>
  <si>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</si>
  <si>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</si>
  <si>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</si>
  <si>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</si>
  <si>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</si>
  <si>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</si>
  <si>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</si>
  <si>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</si>
  <si>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</si>
  <si>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</si>
  <si>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</si>
  <si>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</si>
  <si>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</si>
  <si>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</si>
  <si>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</si>
  <si>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</si>
  <si>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</si>
  <si>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</si>
  <si>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>к.4 (к.1/(к.2+к.3)*100</t>
  </si>
  <si>
    <t>Бенефициент на гаранцията, издадена от лицето по чл.8а от ЗОД</t>
  </si>
  <si>
    <t xml:space="preserve">к.10 </t>
  </si>
  <si>
    <t>5.</t>
  </si>
  <si>
    <t>6.</t>
  </si>
  <si>
    <t>7.</t>
  </si>
  <si>
    <t>А.1.    СЪОТНОШЕНИЕ по чл.32, ал.1 от ЗПФ</t>
  </si>
  <si>
    <t>k.10 (к.11+к.12)</t>
  </si>
  <si>
    <t>Размер на издадената от общината гаранция /в лева/</t>
  </si>
  <si>
    <t>Забележка:</t>
  </si>
  <si>
    <t xml:space="preserve">Краен срок за погасяване </t>
  </si>
  <si>
    <t xml:space="preserve">Изготвил: </t>
  </si>
  <si>
    <t xml:space="preserve">Кмет на общината: </t>
  </si>
  <si>
    <t>Съотношение на плащанията по дълга към средногодишния размер на изравнителната и приходите (%)</t>
  </si>
  <si>
    <t>к.12 (к.11/к.8)*100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</si>
  <si>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</si>
  <si>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</si>
  <si>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</si>
  <si>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t>2017 г.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</si>
  <si>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</si>
  <si>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</si>
  <si>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</si>
  <si>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</si>
  <si>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</si>
  <si>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</si>
  <si>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t xml:space="preserve">                                                                                                                                    </t>
  </si>
  <si>
    <t>2018 г.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</si>
  <si>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2020 година </t>
  </si>
  <si>
    <t>Остатъчен размер на дълга към 01.01.2020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</si>
  <si>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2020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</si>
  <si>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2020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</si>
  <si>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2020 г. /в лева/</t>
    </r>
  </si>
  <si>
    <t xml:space="preserve">Общо извършени плащания по дълга през 2020 г. по главница и разходи /в лева/ </t>
  </si>
  <si>
    <t>Остатъчен размер на дълга към 31.12.2020 г. /в лева/</t>
  </si>
  <si>
    <t>2. Информацията се попълва за дългове, които към 01.01.2020 г. са били поети (сключени договори, възникнали задължения), както и за дълговете, които са поети през 2020 г., включително и за тези, които са погасени през 2020 г. Информация за дългове, които към 31.12.2019 г. са приключили, не се попълва.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</si>
  <si>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2020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</si>
  <si>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 xml:space="preserve">4. За дълга с фиксиран курс на валутата (в лева, евро), остатъчният размер към 31.12.2020 г. /к.14/ следва да е равен на к.7+к.8-к.9. За дълга във валута с плаващ курс (USD, JPY), левовата равностойност на остатъчния размер към 31.12.2020 г. (к.14) се посочва като се използва съответния курс на БНБ за валутата. </t>
  </si>
  <si>
    <t>5. Остатъчен размер на дълга към 01.01.2020 г. и към 31.12.2020 г. е дълга по счетоводни данни, съответно към двата периода.</t>
  </si>
  <si>
    <t>2019 г.</t>
  </si>
  <si>
    <t xml:space="preserve">Плащания по дълга, влизащи в изчислението на съотношени-ето през 2020 г. </t>
  </si>
  <si>
    <t>Остатъчен размер на дълга на бенефициента към 01.01.2020 г. /в лева/</t>
  </si>
  <si>
    <t>Остатъчен размер на дълга на бенефициента към 31.12.2020 г. /в лева/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</si>
  <si>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01.01.2020 г. са били активни, както и за гаранциите, издадени през 2020 г.</t>
    </r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</si>
  <si>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2020 г. </t>
    </r>
  </si>
  <si>
    <t>Изравнителна субсидия - отчетни данни за 2019 г.</t>
  </si>
  <si>
    <t>Бюджетни приходи - отчетни данни за 2019 г.</t>
  </si>
  <si>
    <t xml:space="preserve">Съотношение на номинала на издадените през 2020 г. общински гаранции и общата сума на приходите и  изравнителна субсидия </t>
  </si>
  <si>
    <t>Остатъчен размер на дълга на лицето към 01.01.2020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</si>
  <si>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2020 г. /в лева/</t>
    </r>
  </si>
  <si>
    <t>Остатъчен размер на дълга на лицето към 31.12.2020 г. /в лева/</t>
  </si>
  <si>
    <t>Остатъчен размер на гаранцията към 01.01.2020 г. /в лева/</t>
  </si>
  <si>
    <t>Остатъчен размер на гаранцията към 31.12.2020 г. /в лева/</t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</si>
  <si>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rFont val="Times New Roman"/>
        <family val="1"/>
        <charset val="204"/>
      </rPr>
      <t>чл.3 от ЗОД</t>
    </r>
    <r>
      <rPr>
        <sz val="10"/>
        <rFont val="Times New Roman"/>
        <family val="1"/>
        <charset val="204"/>
      </rPr>
      <t>)</t>
    </r>
  </si>
  <si>
    <r>
      <t xml:space="preserve">2. В к.10 се посочва общия размер на плащанията през </t>
    </r>
    <r>
      <rPr>
        <b/>
        <sz val="10"/>
        <rFont val="Times New Roman"/>
        <family val="1"/>
        <charset val="204"/>
      </rPr>
      <t>2020 г.</t>
    </r>
    <r>
      <rPr>
        <sz val="10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rFont val="Times New Roman"/>
        <family val="1"/>
        <charset val="204"/>
      </rPr>
      <t>2020 г.</t>
    </r>
    <r>
      <rPr>
        <sz val="10"/>
        <rFont val="Times New Roman"/>
        <family val="1"/>
        <charset val="204"/>
      </rPr>
      <t xml:space="preserve"> те са:</t>
    </r>
  </si>
  <si>
    <r>
      <t xml:space="preserve">  а) плащанията по дълга по </t>
    </r>
    <r>
      <rPr>
        <b/>
        <sz val="10"/>
        <rFont val="Times New Roman"/>
        <family val="1"/>
        <charset val="204"/>
      </rPr>
      <t>чл. 3, т. 5 от ЗОД</t>
    </r>
    <r>
      <rPr>
        <sz val="10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</si>
  <si>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r>
      <t xml:space="preserve">  б) плащания по ЕСКО договори, съгласно </t>
    </r>
    <r>
      <rPr>
        <b/>
        <sz val="10"/>
        <rFont val="Times New Roman"/>
        <family val="1"/>
        <charset val="204"/>
      </rPr>
      <t xml:space="preserve">чл. 82, ал. 1 от ЗДБРБ за 2020 г.                           </t>
    </r>
  </si>
  <si>
    <r>
      <t xml:space="preserve">  г) заеми въз основа на предоставени от </t>
    </r>
    <r>
      <rPr>
        <b/>
        <sz val="10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0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0"/>
        <rFont val="Times New Roman"/>
        <family val="1"/>
        <charset val="204"/>
      </rPr>
      <t>съгласно чл. 82, ал. 1 на ЗДБРБ за 2020 г.</t>
    </r>
  </si>
  <si>
    <r>
      <t xml:space="preserve">  в) </t>
    </r>
    <r>
      <rPr>
        <i/>
        <sz val="10"/>
        <rFont val="Times New Roman"/>
        <family val="1"/>
        <charset val="204"/>
      </rPr>
      <t>частта</t>
    </r>
    <r>
      <rPr>
        <sz val="10"/>
        <rFont val="Times New Roman"/>
        <family val="1"/>
        <charset val="204"/>
      </rPr>
      <t xml:space="preserve"> от плащанията </t>
    </r>
    <r>
      <rPr>
        <i/>
        <sz val="10"/>
        <rFont val="Times New Roman"/>
        <family val="1"/>
        <charset val="204"/>
      </rPr>
      <t>по главницата</t>
    </r>
    <r>
      <rPr>
        <sz val="10"/>
        <rFont val="Times New Roman"/>
        <family val="1"/>
        <charset val="204"/>
      </rPr>
      <t xml:space="preserve"> по съществуващ дълг през 2020 г., която е погасена чрез нов, рефинансиращ заем, съгласно</t>
    </r>
    <r>
      <rPr>
        <b/>
        <sz val="10"/>
        <rFont val="Times New Roman"/>
        <family val="1"/>
        <charset val="204"/>
      </rPr>
      <t xml:space="preserve"> чл. 84, ал. 3 от ЗДБРБ за 2021 г.</t>
    </r>
  </si>
  <si>
    <t>1. Емисия облигации</t>
  </si>
  <si>
    <t>облигации</t>
  </si>
  <si>
    <t>EUR</t>
  </si>
  <si>
    <t>инвест.проекти</t>
  </si>
  <si>
    <t>2. Кредит Ф Флаг съфинан.</t>
  </si>
  <si>
    <t>Ф Флаг ЕАД</t>
  </si>
  <si>
    <t>BGN</t>
  </si>
  <si>
    <t>съфин. ОП ОС</t>
  </si>
  <si>
    <t>3. Кредит Ф Флаг мостов</t>
  </si>
  <si>
    <t>мостов ОП РР</t>
  </si>
  <si>
    <t>4. НФ ДДС 6</t>
  </si>
  <si>
    <t>временен безлихвен заем</t>
  </si>
  <si>
    <t>на община Шумен</t>
  </si>
  <si>
    <t>1. 006321-001/28.12.2012</t>
  </si>
  <si>
    <t>КОЦ Шумен ЕООД</t>
  </si>
  <si>
    <t>ИА Банк АД</t>
  </si>
  <si>
    <t>/Росица Матеева 054/857 707/</t>
  </si>
  <si>
    <t>/Любомир Христов/</t>
  </si>
  <si>
    <t xml:space="preserve">Приложение  № 15 по ФО-1/2021 г. </t>
  </si>
  <si>
    <t xml:space="preserve">Приложение  № 5 към отчет на бюджета 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</si>
</sst>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Border="1"/>
    <xf numFmtId="0" fontId="5" fillId="2" borderId="7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center" vertical="top"/>
    </xf>
    <xf numFmtId="1" fontId="8" fillId="2" borderId="5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/>
    <xf numFmtId="3" fontId="10" fillId="0" borderId="1" xfId="1" applyNumberFormat="1" applyFont="1" applyFill="1" applyBorder="1" applyAlignment="1"/>
    <xf numFmtId="3" fontId="10" fillId="2" borderId="1" xfId="1" applyNumberFormat="1" applyFont="1" applyFill="1" applyBorder="1" applyAlignment="1"/>
    <xf numFmtId="3" fontId="10" fillId="0" borderId="7" xfId="1" applyNumberFormat="1" applyFont="1" applyFill="1" applyBorder="1" applyAlignment="1"/>
    <xf numFmtId="0" fontId="4" fillId="0" borderId="0" xfId="1" applyFont="1" applyFill="1"/>
    <xf numFmtId="3" fontId="10" fillId="0" borderId="8" xfId="1" applyNumberFormat="1" applyFont="1" applyFill="1" applyBorder="1" applyAlignment="1"/>
    <xf numFmtId="3" fontId="10" fillId="0" borderId="2" xfId="1" applyNumberFormat="1" applyFont="1" applyFill="1" applyBorder="1" applyAlignment="1"/>
    <xf numFmtId="3" fontId="10" fillId="0" borderId="9" xfId="1" applyNumberFormat="1" applyFont="1" applyFill="1" applyBorder="1" applyAlignment="1"/>
    <xf numFmtId="3" fontId="5" fillId="2" borderId="1" xfId="1" applyNumberFormat="1" applyFont="1" applyFill="1" applyBorder="1" applyAlignment="1">
      <alignment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justify"/>
    </xf>
    <xf numFmtId="0" fontId="11" fillId="0" borderId="0" xfId="1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/>
    <xf numFmtId="3" fontId="10" fillId="0" borderId="1" xfId="0" applyNumberFormat="1" applyFont="1" applyBorder="1"/>
    <xf numFmtId="0" fontId="4" fillId="0" borderId="0" xfId="1" applyFont="1" applyFill="1" applyAlignment="1">
      <alignment wrapText="1"/>
    </xf>
    <xf numFmtId="0" fontId="4" fillId="4" borderId="0" xfId="1" applyFont="1" applyFill="1"/>
    <xf numFmtId="0" fontId="5" fillId="2" borderId="1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8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wrapText="1"/>
    </xf>
    <xf numFmtId="14" fontId="10" fillId="0" borderId="1" xfId="1" applyNumberFormat="1" applyFont="1" applyFill="1" applyBorder="1" applyAlignment="1">
      <alignment wrapText="1"/>
    </xf>
    <xf numFmtId="0" fontId="9" fillId="2" borderId="5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/>
    </xf>
    <xf numFmtId="3" fontId="10" fillId="0" borderId="1" xfId="1" applyNumberFormat="1" applyFont="1" applyBorder="1"/>
    <xf numFmtId="3" fontId="4" fillId="0" borderId="0" xfId="1" applyNumberFormat="1" applyFont="1" applyFill="1" applyBorder="1"/>
    <xf numFmtId="1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justify"/>
    </xf>
    <xf numFmtId="0" fontId="10" fillId="0" borderId="5" xfId="1" applyFont="1" applyFill="1" applyBorder="1" applyAlignment="1">
      <alignment vertical="center" wrapText="1"/>
    </xf>
    <xf numFmtId="3" fontId="10" fillId="0" borderId="8" xfId="1" applyNumberFormat="1" applyFont="1" applyFill="1" applyBorder="1" applyAlignment="1">
      <alignment wrapText="1"/>
    </xf>
    <xf numFmtId="3" fontId="10" fillId="0" borderId="2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vertical="justify"/>
    </xf>
    <xf numFmtId="0" fontId="10" fillId="0" borderId="8" xfId="1" applyFont="1" applyFill="1" applyBorder="1" applyAlignment="1">
      <alignment vertical="center" wrapText="1"/>
    </xf>
    <xf numFmtId="3" fontId="5" fillId="2" borderId="7" xfId="1" applyNumberFormat="1" applyFont="1" applyFill="1" applyBorder="1" applyAlignment="1">
      <alignment wrapText="1"/>
    </xf>
    <xf numFmtId="3" fontId="5" fillId="2" borderId="6" xfId="1" applyNumberFormat="1" applyFont="1" applyFill="1" applyBorder="1" applyAlignment="1">
      <alignment wrapText="1"/>
    </xf>
    <xf numFmtId="3" fontId="5" fillId="3" borderId="1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justify"/>
    </xf>
    <xf numFmtId="0" fontId="9" fillId="2" borderId="7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5" fillId="0" borderId="0" xfId="1" applyFont="1" applyFill="1"/>
    <xf numFmtId="0" fontId="16" fillId="0" borderId="0" xfId="1" applyFont="1" applyFill="1" applyAlignment="1">
      <alignment wrapText="1"/>
    </xf>
    <xf numFmtId="0" fontId="16" fillId="0" borderId="0" xfId="1" applyFont="1"/>
    <xf numFmtId="0" fontId="20" fillId="0" borderId="0" xfId="1" applyFont="1" applyFill="1" applyBorder="1" applyAlignment="1">
      <alignment vertical="justify"/>
    </xf>
    <xf numFmtId="0" fontId="16" fillId="0" borderId="0" xfId="1" applyFont="1" applyFill="1"/>
    <xf numFmtId="14" fontId="10" fillId="0" borderId="1" xfId="1" applyNumberFormat="1" applyFont="1" applyFill="1" applyBorder="1" applyAlignment="1"/>
    <xf numFmtId="14" fontId="10" fillId="0" borderId="2" xfId="1" applyNumberFormat="1" applyFont="1" applyFill="1" applyBorder="1" applyAlignment="1"/>
    <xf numFmtId="2" fontId="10" fillId="0" borderId="2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horizontal="right" vertical="center"/>
    </xf>
    <xf numFmtId="164" fontId="10" fillId="0" borderId="5" xfId="2" applyNumberFormat="1" applyFont="1" applyFill="1" applyBorder="1" applyAlignment="1">
      <alignment horizontal="center"/>
    </xf>
    <xf numFmtId="164" fontId="10" fillId="0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5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1" applyFont="1" applyAlignment="1">
      <alignment wrapText="1"/>
    </xf>
    <xf numFmtId="0" fontId="5" fillId="0" borderId="13" xfId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 wrapText="1"/>
    </xf>
    <xf numFmtId="0" fontId="5" fillId="0" borderId="0" xfId="1" applyFont="1" applyBorder="1" applyAlignment="1">
      <alignment horizontal="left"/>
    </xf>
    <xf numFmtId="0" fontId="5" fillId="2" borderId="5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2" borderId="6" xfId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2" borderId="3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4" fillId="0" borderId="0" xfId="1" applyFont="1" applyAlignment="1">
      <alignment wrapText="1"/>
    </xf>
    <xf numFmtId="0" fontId="16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6" fillId="4" borderId="0" xfId="1" applyFont="1" applyFill="1" applyAlignment="1">
      <alignment wrapText="1"/>
    </xf>
    <xf numFmtId="0" fontId="19" fillId="4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10" fillId="2" borderId="5" xfId="2" applyNumberFormat="1" applyFont="1" applyFill="1" applyBorder="1" applyAlignment="1">
      <alignment horizontal="center"/>
    </xf>
    <xf numFmtId="164" fontId="10" fillId="2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3"/>
  <sheetViews>
    <sheetView tabSelected="1" topLeftCell="A73" zoomScale="73" zoomScaleNormal="73" workbookViewId="0">
      <selection activeCell="P27" sqref="P27"/>
    </sheetView>
  </sheetViews>
  <sheetFormatPr defaultRowHeight="12.75" x14ac:dyDescent="0.2"/>
  <cols>
    <col min="1" max="1" width="27.28515625" style="1" customWidth="1"/>
    <col min="2" max="2" width="19.28515625" style="1" customWidth="1"/>
    <col min="3" max="3" width="12.85546875" style="1" customWidth="1"/>
    <col min="4" max="4" width="17.140625" style="1" customWidth="1"/>
    <col min="5" max="5" width="17.85546875" style="1" customWidth="1"/>
    <col min="6" max="6" width="14" style="1" customWidth="1"/>
    <col min="7" max="8" width="15" style="1" customWidth="1"/>
    <col min="9" max="9" width="17.42578125" style="1" customWidth="1"/>
    <col min="10" max="10" width="16.7109375" style="1" customWidth="1"/>
    <col min="11" max="11" width="17.28515625" style="1" customWidth="1"/>
    <col min="12" max="12" width="11.42578125" style="1" customWidth="1"/>
    <col min="13" max="13" width="18.28515625" style="1" customWidth="1"/>
    <col min="14" max="14" width="18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4.25" x14ac:dyDescent="0.2">
      <c r="L1" s="2" t="s">
        <v>121</v>
      </c>
    </row>
    <row r="2" spans="1:14" ht="14.25" x14ac:dyDescent="0.2">
      <c r="L2" s="2"/>
    </row>
    <row r="3" spans="1:14" ht="14.25" x14ac:dyDescent="0.2">
      <c r="L3" s="2" t="s">
        <v>120</v>
      </c>
    </row>
    <row r="4" spans="1:14" ht="15.75" x14ac:dyDescent="0.25">
      <c r="A4" s="87" t="s">
        <v>10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0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8.75" x14ac:dyDescent="0.3">
      <c r="A6" s="96" t="s">
        <v>71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 ht="18.75" x14ac:dyDescent="0.3">
      <c r="A7" s="96" t="s">
        <v>114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s="4" customFormat="1" ht="15.75" x14ac:dyDescent="0.25">
      <c r="A8" s="87"/>
      <c r="B8" s="87"/>
      <c r="C8" s="87"/>
      <c r="D8" s="87"/>
      <c r="E8" s="87"/>
      <c r="F8" s="87"/>
      <c r="G8" s="87"/>
      <c r="H8" s="87"/>
      <c r="I8" s="3"/>
      <c r="J8" s="3"/>
      <c r="M8" s="3" t="s">
        <v>3</v>
      </c>
      <c r="N8" s="5">
        <v>7710</v>
      </c>
    </row>
    <row r="9" spans="1:14" s="4" customFormat="1" ht="17.25" customHeight="1" x14ac:dyDescent="0.25">
      <c r="A9" s="6" t="s">
        <v>65</v>
      </c>
    </row>
    <row r="10" spans="1:14" s="4" customFormat="1" ht="8.25" customHeight="1" x14ac:dyDescent="0.2">
      <c r="A10" s="7"/>
    </row>
    <row r="11" spans="1:14" ht="15.75" customHeight="1" x14ac:dyDescent="0.2">
      <c r="A11" s="93" t="s">
        <v>60</v>
      </c>
      <c r="B11" s="72" t="s">
        <v>5</v>
      </c>
      <c r="C11" s="72" t="s">
        <v>6</v>
      </c>
      <c r="D11" s="72" t="s">
        <v>8</v>
      </c>
      <c r="E11" s="72" t="s">
        <v>9</v>
      </c>
      <c r="F11" s="72" t="s">
        <v>7</v>
      </c>
      <c r="G11" s="72" t="s">
        <v>72</v>
      </c>
      <c r="H11" s="72" t="s">
        <v>73</v>
      </c>
      <c r="I11" s="72" t="s">
        <v>74</v>
      </c>
      <c r="J11" s="72" t="s">
        <v>75</v>
      </c>
      <c r="K11" s="8" t="s">
        <v>1</v>
      </c>
      <c r="L11" s="9"/>
      <c r="M11" s="72" t="s">
        <v>76</v>
      </c>
      <c r="N11" s="72" t="s">
        <v>77</v>
      </c>
    </row>
    <row r="12" spans="1:14" ht="15.75" customHeight="1" x14ac:dyDescent="0.2">
      <c r="A12" s="94"/>
      <c r="B12" s="73"/>
      <c r="C12" s="73"/>
      <c r="D12" s="73"/>
      <c r="E12" s="73"/>
      <c r="F12" s="73"/>
      <c r="G12" s="73"/>
      <c r="H12" s="73"/>
      <c r="I12" s="73"/>
      <c r="J12" s="73"/>
      <c r="K12" s="117" t="s">
        <v>11</v>
      </c>
      <c r="L12" s="97" t="s">
        <v>12</v>
      </c>
      <c r="M12" s="73"/>
      <c r="N12" s="73"/>
    </row>
    <row r="13" spans="1:14" ht="96.75" customHeight="1" x14ac:dyDescent="0.2">
      <c r="A13" s="95"/>
      <c r="B13" s="74"/>
      <c r="C13" s="74"/>
      <c r="D13" s="74"/>
      <c r="E13" s="74"/>
      <c r="F13" s="74"/>
      <c r="G13" s="74"/>
      <c r="H13" s="74"/>
      <c r="I13" s="74"/>
      <c r="J13" s="74"/>
      <c r="K13" s="118"/>
      <c r="L13" s="98"/>
      <c r="M13" s="74"/>
      <c r="N13" s="74"/>
    </row>
    <row r="14" spans="1:14" ht="33" customHeight="1" x14ac:dyDescent="0.2">
      <c r="A14" s="10" t="s">
        <v>25</v>
      </c>
      <c r="B14" s="10" t="s">
        <v>26</v>
      </c>
      <c r="C14" s="10" t="s">
        <v>27</v>
      </c>
      <c r="D14" s="10" t="s">
        <v>28</v>
      </c>
      <c r="E14" s="10" t="s">
        <v>29</v>
      </c>
      <c r="F14" s="10" t="s">
        <v>30</v>
      </c>
      <c r="G14" s="10" t="s">
        <v>34</v>
      </c>
      <c r="H14" s="10" t="s">
        <v>35</v>
      </c>
      <c r="I14" s="10" t="s">
        <v>31</v>
      </c>
      <c r="J14" s="10" t="s">
        <v>51</v>
      </c>
      <c r="K14" s="10" t="s">
        <v>36</v>
      </c>
      <c r="L14" s="10" t="s">
        <v>37</v>
      </c>
      <c r="M14" s="10" t="s">
        <v>38</v>
      </c>
      <c r="N14" s="11" t="s">
        <v>39</v>
      </c>
    </row>
    <row r="15" spans="1:14" s="16" customFormat="1" ht="24" customHeight="1" x14ac:dyDescent="0.25">
      <c r="A15" s="12" t="s">
        <v>102</v>
      </c>
      <c r="B15" s="13">
        <v>7670000</v>
      </c>
      <c r="C15" s="13" t="s">
        <v>103</v>
      </c>
      <c r="D15" s="13" t="s">
        <v>104</v>
      </c>
      <c r="E15" s="13" t="s">
        <v>105</v>
      </c>
      <c r="F15" s="66">
        <v>44592</v>
      </c>
      <c r="G15" s="13">
        <v>3750304</v>
      </c>
      <c r="H15" s="12">
        <v>0</v>
      </c>
      <c r="I15" s="13">
        <v>1500122</v>
      </c>
      <c r="J15" s="14">
        <f>+K15+L15</f>
        <v>89125</v>
      </c>
      <c r="K15" s="13">
        <v>89125</v>
      </c>
      <c r="L15" s="15"/>
      <c r="M15" s="14">
        <f>+J15+I15</f>
        <v>1589247</v>
      </c>
      <c r="N15" s="13">
        <v>2250182</v>
      </c>
    </row>
    <row r="16" spans="1:14" s="16" customFormat="1" ht="24" customHeight="1" x14ac:dyDescent="0.25">
      <c r="A16" s="17" t="s">
        <v>106</v>
      </c>
      <c r="B16" s="18">
        <v>3216524</v>
      </c>
      <c r="C16" s="18" t="s">
        <v>107</v>
      </c>
      <c r="D16" s="18" t="s">
        <v>108</v>
      </c>
      <c r="E16" s="18" t="s">
        <v>109</v>
      </c>
      <c r="F16" s="67">
        <v>45863</v>
      </c>
      <c r="G16" s="18">
        <v>1859224</v>
      </c>
      <c r="H16" s="17">
        <v>0</v>
      </c>
      <c r="I16" s="18">
        <v>332400</v>
      </c>
      <c r="J16" s="14">
        <f>+K16+L16</f>
        <v>46023</v>
      </c>
      <c r="K16" s="18">
        <v>44823</v>
      </c>
      <c r="L16" s="19">
        <v>1200</v>
      </c>
      <c r="M16" s="14">
        <f t="shared" ref="M16:M21" si="0">+J16+I16</f>
        <v>378423</v>
      </c>
      <c r="N16" s="18">
        <v>1526824</v>
      </c>
    </row>
    <row r="17" spans="1:14" s="16" customFormat="1" ht="24" customHeight="1" x14ac:dyDescent="0.25">
      <c r="A17" s="17" t="s">
        <v>110</v>
      </c>
      <c r="B17" s="18">
        <v>2500000</v>
      </c>
      <c r="C17" s="18" t="s">
        <v>107</v>
      </c>
      <c r="D17" s="18" t="s">
        <v>108</v>
      </c>
      <c r="E17" s="18" t="s">
        <v>111</v>
      </c>
      <c r="F17" s="67">
        <v>43946</v>
      </c>
      <c r="G17" s="18">
        <v>2500000</v>
      </c>
      <c r="H17" s="17">
        <v>0</v>
      </c>
      <c r="I17" s="18">
        <v>2500000</v>
      </c>
      <c r="J17" s="14">
        <f t="shared" ref="J17:J21" si="1">+K17+L17</f>
        <v>73871</v>
      </c>
      <c r="K17" s="18">
        <v>72671</v>
      </c>
      <c r="L17" s="19">
        <v>1200</v>
      </c>
      <c r="M17" s="14">
        <f t="shared" si="0"/>
        <v>2573871</v>
      </c>
      <c r="N17" s="18">
        <v>0</v>
      </c>
    </row>
    <row r="18" spans="1:14" s="16" customFormat="1" ht="32.25" customHeight="1" x14ac:dyDescent="0.25">
      <c r="A18" s="17" t="s">
        <v>112</v>
      </c>
      <c r="B18" s="18">
        <v>2444464</v>
      </c>
      <c r="C18" s="18"/>
      <c r="D18" s="18" t="s">
        <v>108</v>
      </c>
      <c r="E18" s="49" t="s">
        <v>113</v>
      </c>
      <c r="F18" s="67">
        <v>43830</v>
      </c>
      <c r="G18" s="18">
        <v>2444464</v>
      </c>
      <c r="H18" s="17">
        <v>0</v>
      </c>
      <c r="I18" s="18">
        <v>2444464</v>
      </c>
      <c r="J18" s="14">
        <f t="shared" si="1"/>
        <v>0</v>
      </c>
      <c r="K18" s="18">
        <v>0</v>
      </c>
      <c r="L18" s="19">
        <v>0</v>
      </c>
      <c r="M18" s="14">
        <f t="shared" si="0"/>
        <v>2444464</v>
      </c>
      <c r="N18" s="18">
        <v>0</v>
      </c>
    </row>
    <row r="19" spans="1:14" s="16" customFormat="1" ht="24" customHeight="1" x14ac:dyDescent="0.25">
      <c r="A19" s="17" t="s">
        <v>47</v>
      </c>
      <c r="B19" s="18"/>
      <c r="C19" s="18"/>
      <c r="D19" s="18"/>
      <c r="E19" s="18"/>
      <c r="F19" s="18"/>
      <c r="G19" s="18"/>
      <c r="H19" s="17"/>
      <c r="I19" s="18"/>
      <c r="J19" s="14">
        <f t="shared" si="1"/>
        <v>0</v>
      </c>
      <c r="K19" s="18"/>
      <c r="L19" s="19"/>
      <c r="M19" s="14">
        <f t="shared" si="0"/>
        <v>0</v>
      </c>
      <c r="N19" s="18"/>
    </row>
    <row r="20" spans="1:14" s="16" customFormat="1" ht="24" customHeight="1" x14ac:dyDescent="0.25">
      <c r="A20" s="17" t="s">
        <v>48</v>
      </c>
      <c r="B20" s="18"/>
      <c r="C20" s="18"/>
      <c r="D20" s="18"/>
      <c r="E20" s="18"/>
      <c r="F20" s="18"/>
      <c r="G20" s="18"/>
      <c r="H20" s="17"/>
      <c r="I20" s="18"/>
      <c r="J20" s="14">
        <f t="shared" si="1"/>
        <v>0</v>
      </c>
      <c r="K20" s="18"/>
      <c r="L20" s="19"/>
      <c r="M20" s="14">
        <f t="shared" si="0"/>
        <v>0</v>
      </c>
      <c r="N20" s="18"/>
    </row>
    <row r="21" spans="1:14" s="16" customFormat="1" ht="24" customHeight="1" x14ac:dyDescent="0.25">
      <c r="A21" s="17" t="s">
        <v>49</v>
      </c>
      <c r="B21" s="18"/>
      <c r="C21" s="18"/>
      <c r="D21" s="18"/>
      <c r="E21" s="18"/>
      <c r="F21" s="18"/>
      <c r="G21" s="18"/>
      <c r="H21" s="17"/>
      <c r="I21" s="18"/>
      <c r="J21" s="14">
        <f t="shared" si="1"/>
        <v>0</v>
      </c>
      <c r="K21" s="18"/>
      <c r="L21" s="19"/>
      <c r="M21" s="14">
        <f t="shared" si="0"/>
        <v>0</v>
      </c>
      <c r="N21" s="18"/>
    </row>
    <row r="22" spans="1:14" s="16" customFormat="1" ht="21" customHeight="1" x14ac:dyDescent="0.25">
      <c r="A22" s="90" t="s">
        <v>2</v>
      </c>
      <c r="B22" s="91"/>
      <c r="C22" s="91"/>
      <c r="D22" s="91"/>
      <c r="E22" s="91"/>
      <c r="F22" s="92"/>
      <c r="G22" s="20">
        <f>SUM(G15:G21)</f>
        <v>10553992</v>
      </c>
      <c r="H22" s="20">
        <f t="shared" ref="H22:N22" si="2">SUM(H15:H21)</f>
        <v>0</v>
      </c>
      <c r="I22" s="20">
        <f t="shared" si="2"/>
        <v>6776986</v>
      </c>
      <c r="J22" s="20">
        <f t="shared" si="2"/>
        <v>209019</v>
      </c>
      <c r="K22" s="20">
        <f t="shared" si="2"/>
        <v>206619</v>
      </c>
      <c r="L22" s="20">
        <f t="shared" si="2"/>
        <v>2400</v>
      </c>
      <c r="M22" s="20">
        <f t="shared" si="2"/>
        <v>6986005</v>
      </c>
      <c r="N22" s="20">
        <f t="shared" si="2"/>
        <v>3777006</v>
      </c>
    </row>
    <row r="23" spans="1:14" s="16" customFormat="1" ht="15.75" x14ac:dyDescent="0.2">
      <c r="A23" s="21"/>
      <c r="B23" s="21"/>
      <c r="C23" s="21"/>
      <c r="D23" s="21"/>
      <c r="E23" s="21"/>
      <c r="F23" s="21"/>
      <c r="G23" s="21"/>
      <c r="H23" s="22"/>
      <c r="I23" s="22"/>
      <c r="J23" s="22"/>
      <c r="K23" s="22"/>
    </row>
    <row r="24" spans="1:14" ht="18.75" customHeight="1" x14ac:dyDescent="0.2">
      <c r="A24" s="61" t="s">
        <v>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4" ht="27" customHeight="1" x14ac:dyDescent="0.25">
      <c r="A25" s="88" t="s">
        <v>63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0"/>
      <c r="M25" s="80"/>
      <c r="N25" s="80"/>
    </row>
    <row r="26" spans="1:14" ht="29.25" customHeight="1" x14ac:dyDescent="0.2">
      <c r="A26" s="88" t="s">
        <v>78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4" ht="18.75" customHeight="1" x14ac:dyDescent="0.25">
      <c r="A27" s="88" t="s">
        <v>79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</row>
    <row r="28" spans="1:14" s="16" customFormat="1" ht="24.75" customHeight="1" x14ac:dyDescent="0.2">
      <c r="A28" s="88" t="s">
        <v>80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4" s="16" customFormat="1" ht="15" x14ac:dyDescent="0.25">
      <c r="A29" s="99" t="s">
        <v>81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1" spans="1:14" ht="15.75" x14ac:dyDescent="0.25">
      <c r="A31" s="89" t="s">
        <v>50</v>
      </c>
      <c r="B31" s="89"/>
      <c r="C31" s="89"/>
    </row>
    <row r="32" spans="1:14" s="16" customFormat="1" ht="7.5" customHeight="1" x14ac:dyDescent="0.25">
      <c r="A32" s="23"/>
      <c r="B32" s="1"/>
      <c r="C32" s="1"/>
      <c r="D32" s="1"/>
      <c r="E32" s="1"/>
      <c r="F32" s="1"/>
      <c r="G32" s="1"/>
      <c r="H32" s="1"/>
      <c r="I32" s="1"/>
      <c r="J32" s="22"/>
      <c r="K32" s="22"/>
    </row>
    <row r="33" spans="1:14" s="16" customFormat="1" ht="122.25" customHeight="1" x14ac:dyDescent="0.2">
      <c r="A33" s="104" t="s">
        <v>42</v>
      </c>
      <c r="B33" s="110" t="s">
        <v>22</v>
      </c>
      <c r="C33" s="111"/>
      <c r="D33" s="112"/>
      <c r="E33" s="110" t="s">
        <v>23</v>
      </c>
      <c r="F33" s="111"/>
      <c r="G33" s="112"/>
      <c r="H33" s="104" t="s">
        <v>24</v>
      </c>
      <c r="I33" s="106" t="s">
        <v>76</v>
      </c>
      <c r="J33" s="104" t="s">
        <v>64</v>
      </c>
      <c r="K33" s="107" t="s">
        <v>83</v>
      </c>
      <c r="L33" s="106" t="s">
        <v>57</v>
      </c>
      <c r="M33" s="107"/>
    </row>
    <row r="34" spans="1:14" s="16" customFormat="1" ht="18" customHeight="1" x14ac:dyDescent="0.2">
      <c r="A34" s="105"/>
      <c r="B34" s="24" t="s">
        <v>62</v>
      </c>
      <c r="C34" s="24" t="s">
        <v>70</v>
      </c>
      <c r="D34" s="24" t="s">
        <v>82</v>
      </c>
      <c r="E34" s="24" t="s">
        <v>62</v>
      </c>
      <c r="F34" s="24" t="s">
        <v>70</v>
      </c>
      <c r="G34" s="24" t="s">
        <v>82</v>
      </c>
      <c r="H34" s="105"/>
      <c r="I34" s="108"/>
      <c r="J34" s="105"/>
      <c r="K34" s="109"/>
      <c r="L34" s="108"/>
      <c r="M34" s="109"/>
    </row>
    <row r="35" spans="1:14" s="16" customFormat="1" ht="27" customHeight="1" x14ac:dyDescent="0.2">
      <c r="A35" s="25" t="s">
        <v>40</v>
      </c>
      <c r="B35" s="26" t="s">
        <v>26</v>
      </c>
      <c r="C35" s="27" t="s">
        <v>27</v>
      </c>
      <c r="D35" s="25" t="s">
        <v>28</v>
      </c>
      <c r="E35" s="25" t="s">
        <v>29</v>
      </c>
      <c r="F35" s="25" t="s">
        <v>30</v>
      </c>
      <c r="G35" s="25" t="s">
        <v>34</v>
      </c>
      <c r="H35" s="28" t="s">
        <v>41</v>
      </c>
      <c r="I35" s="25" t="s">
        <v>31</v>
      </c>
      <c r="J35" s="26" t="s">
        <v>32</v>
      </c>
      <c r="K35" s="28" t="s">
        <v>33</v>
      </c>
      <c r="L35" s="113" t="s">
        <v>58</v>
      </c>
      <c r="M35" s="114"/>
    </row>
    <row r="36" spans="1:14" s="16" customFormat="1" ht="27" customHeight="1" x14ac:dyDescent="0.25">
      <c r="A36" s="29">
        <f>+B36+C36+D36+E36+F36+G36</f>
        <v>89275250</v>
      </c>
      <c r="B36" s="30">
        <v>2590900</v>
      </c>
      <c r="C36" s="30">
        <v>2594000</v>
      </c>
      <c r="D36" s="30">
        <v>2992900</v>
      </c>
      <c r="E36" s="30">
        <v>28710547</v>
      </c>
      <c r="F36" s="30">
        <v>26507161</v>
      </c>
      <c r="G36" s="30">
        <v>25879742</v>
      </c>
      <c r="H36" s="29">
        <f>ROUND(+A36/3,0)</f>
        <v>29758417</v>
      </c>
      <c r="I36" s="30">
        <v>6986005</v>
      </c>
      <c r="J36" s="30">
        <v>5396758</v>
      </c>
      <c r="K36" s="29">
        <f>+I36-J36</f>
        <v>1589247</v>
      </c>
      <c r="L36" s="115">
        <f>(K36/H36)</f>
        <v>5.3404957662902569E-2</v>
      </c>
      <c r="M36" s="116"/>
    </row>
    <row r="37" spans="1:14" s="16" customFormat="1" ht="15.75" x14ac:dyDescent="0.25">
      <c r="A37" s="23"/>
      <c r="B37" s="1"/>
      <c r="C37" s="1"/>
      <c r="D37" s="1"/>
      <c r="E37" s="1"/>
      <c r="F37" s="1"/>
      <c r="G37" s="1"/>
      <c r="H37" s="1"/>
      <c r="I37" s="1"/>
      <c r="J37" s="22"/>
      <c r="K37" s="22"/>
    </row>
    <row r="38" spans="1:14" s="16" customFormat="1" ht="15.75" x14ac:dyDescent="0.2">
      <c r="A38" s="61" t="s">
        <v>0</v>
      </c>
      <c r="B38" s="1"/>
      <c r="C38" s="1"/>
      <c r="D38" s="1"/>
      <c r="E38" s="1"/>
      <c r="F38" s="1"/>
      <c r="G38" s="1"/>
      <c r="H38" s="1"/>
      <c r="I38" s="1"/>
      <c r="J38" s="22"/>
      <c r="K38" s="22"/>
    </row>
    <row r="39" spans="1:14" s="16" customFormat="1" ht="15" x14ac:dyDescent="0.25">
      <c r="A39" s="100" t="s">
        <v>96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1:14" s="16" customFormat="1" ht="15.75" customHeight="1" x14ac:dyDescent="0.25">
      <c r="A40" s="100" t="s">
        <v>97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1:14" s="31" customFormat="1" ht="15" customHeight="1" x14ac:dyDescent="0.25">
      <c r="A41" s="102" t="s">
        <v>98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62"/>
      <c r="M41" s="62"/>
      <c r="N41" s="62"/>
    </row>
    <row r="42" spans="1:14" s="32" customFormat="1" ht="15" x14ac:dyDescent="0.25">
      <c r="A42" s="102" t="s">
        <v>99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1:14" s="32" customFormat="1" ht="15" x14ac:dyDescent="0.25">
      <c r="A43" s="102" t="s">
        <v>101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1:14" s="16" customFormat="1" ht="15.75" x14ac:dyDescent="0.2">
      <c r="A44" s="63" t="s">
        <v>100</v>
      </c>
      <c r="B44" s="63"/>
      <c r="C44" s="63"/>
      <c r="D44" s="63"/>
      <c r="E44" s="63"/>
      <c r="F44" s="63"/>
      <c r="G44" s="63"/>
      <c r="H44" s="63"/>
      <c r="I44" s="63"/>
      <c r="J44" s="64"/>
      <c r="K44" s="64"/>
      <c r="L44" s="65"/>
      <c r="M44" s="65"/>
      <c r="N44" s="65"/>
    </row>
    <row r="45" spans="1:14" s="16" customFormat="1" ht="19.5" customHeight="1" x14ac:dyDescent="0.25">
      <c r="A45" s="6" t="s">
        <v>4</v>
      </c>
      <c r="B45" s="21"/>
      <c r="C45" s="21"/>
      <c r="D45" s="21"/>
      <c r="E45" s="21"/>
      <c r="F45" s="21"/>
      <c r="G45" s="21"/>
      <c r="H45" s="1"/>
      <c r="I45" s="1"/>
      <c r="J45" s="22"/>
      <c r="K45" s="22"/>
    </row>
    <row r="46" spans="1:14" s="16" customFormat="1" ht="5.25" customHeight="1" x14ac:dyDescent="0.2">
      <c r="A46" s="7"/>
      <c r="B46" s="21"/>
      <c r="C46" s="21"/>
      <c r="D46" s="21"/>
      <c r="E46" s="21"/>
      <c r="F46" s="21"/>
      <c r="G46" s="21"/>
      <c r="H46" s="1"/>
      <c r="I46" s="1"/>
      <c r="J46" s="22"/>
      <c r="K46" s="22"/>
    </row>
    <row r="47" spans="1:14" s="16" customFormat="1" ht="117.75" customHeight="1" x14ac:dyDescent="0.2">
      <c r="A47" s="33" t="s">
        <v>16</v>
      </c>
      <c r="B47" s="33" t="s">
        <v>52</v>
      </c>
      <c r="C47" s="33" t="s">
        <v>21</v>
      </c>
      <c r="D47" s="33" t="s">
        <v>17</v>
      </c>
      <c r="E47" s="33" t="s">
        <v>43</v>
      </c>
      <c r="F47" s="33" t="s">
        <v>84</v>
      </c>
      <c r="G47" s="33" t="s">
        <v>85</v>
      </c>
      <c r="H47" s="1"/>
      <c r="I47" s="1"/>
      <c r="J47" s="34"/>
      <c r="K47" s="34"/>
    </row>
    <row r="48" spans="1:14" s="16" customFormat="1" x14ac:dyDescent="0.2">
      <c r="A48" s="35" t="s">
        <v>25</v>
      </c>
      <c r="B48" s="35" t="s">
        <v>26</v>
      </c>
      <c r="C48" s="35" t="s">
        <v>27</v>
      </c>
      <c r="D48" s="35" t="s">
        <v>28</v>
      </c>
      <c r="E48" s="35" t="s">
        <v>29</v>
      </c>
      <c r="F48" s="35" t="s">
        <v>30</v>
      </c>
      <c r="G48" s="35" t="s">
        <v>34</v>
      </c>
      <c r="H48" s="1"/>
      <c r="I48" s="1"/>
      <c r="J48" s="34"/>
      <c r="K48" s="34"/>
    </row>
    <row r="49" spans="1:14" s="16" customFormat="1" ht="24" customHeight="1" x14ac:dyDescent="0.25">
      <c r="A49" s="36" t="s">
        <v>13</v>
      </c>
      <c r="B49" s="13"/>
      <c r="C49" s="37"/>
      <c r="D49" s="36"/>
      <c r="E49" s="36"/>
      <c r="F49" s="36"/>
      <c r="G49" s="36"/>
      <c r="H49" s="1"/>
      <c r="I49" s="1"/>
      <c r="J49" s="22"/>
      <c r="K49" s="22"/>
    </row>
    <row r="50" spans="1:14" s="34" customFormat="1" ht="24" customHeight="1" x14ac:dyDescent="0.25">
      <c r="A50" s="36" t="s">
        <v>14</v>
      </c>
      <c r="B50" s="13"/>
      <c r="C50" s="36"/>
      <c r="D50" s="36"/>
      <c r="E50" s="36"/>
      <c r="F50" s="36"/>
      <c r="G50" s="36"/>
      <c r="H50" s="1"/>
      <c r="I50" s="1"/>
      <c r="J50" s="22"/>
      <c r="K50" s="22"/>
    </row>
    <row r="51" spans="1:14" s="34" customFormat="1" ht="24" customHeight="1" x14ac:dyDescent="0.25">
      <c r="A51" s="36" t="s">
        <v>15</v>
      </c>
      <c r="B51" s="13"/>
      <c r="C51" s="36"/>
      <c r="D51" s="36"/>
      <c r="E51" s="36"/>
      <c r="F51" s="36"/>
      <c r="G51" s="36"/>
      <c r="H51" s="1"/>
      <c r="I51" s="1"/>
      <c r="J51" s="22"/>
      <c r="K51" s="22"/>
    </row>
    <row r="52" spans="1:14" s="34" customFormat="1" ht="20.25" customHeight="1" x14ac:dyDescent="0.2">
      <c r="A52" s="38"/>
      <c r="B52" s="39"/>
      <c r="C52" s="39"/>
      <c r="D52" s="39"/>
      <c r="E52" s="40" t="s">
        <v>2</v>
      </c>
      <c r="F52" s="41">
        <f>SUM(F49:F51)</f>
        <v>0</v>
      </c>
      <c r="G52" s="41">
        <f>SUM(G49:G51)</f>
        <v>0</v>
      </c>
      <c r="H52" s="1"/>
      <c r="I52" s="1"/>
      <c r="J52" s="22"/>
      <c r="K52" s="22"/>
    </row>
    <row r="53" spans="1:14" s="34" customFormat="1" ht="15.75" x14ac:dyDescent="0.2">
      <c r="H53" s="22"/>
      <c r="I53" s="22"/>
      <c r="J53" s="22"/>
      <c r="K53" s="22"/>
    </row>
    <row r="54" spans="1:14" s="34" customFormat="1" ht="15.75" x14ac:dyDescent="0.2">
      <c r="A54" s="61" t="s">
        <v>53</v>
      </c>
      <c r="H54" s="22"/>
      <c r="I54" s="22"/>
      <c r="J54" s="22"/>
      <c r="K54" s="22"/>
    </row>
    <row r="55" spans="1:14" s="34" customFormat="1" ht="15" x14ac:dyDescent="0.25">
      <c r="A55" s="99" t="s">
        <v>86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</row>
    <row r="56" spans="1:14" s="34" customFormat="1" ht="12" customHeight="1" x14ac:dyDescent="0.2">
      <c r="A56" s="1"/>
      <c r="H56" s="22"/>
      <c r="I56" s="22"/>
      <c r="J56" s="22"/>
      <c r="K56" s="22"/>
    </row>
    <row r="57" spans="1:14" s="34" customFormat="1" ht="15.75" x14ac:dyDescent="0.25">
      <c r="A57" s="6" t="s">
        <v>69</v>
      </c>
      <c r="H57" s="22"/>
      <c r="I57" s="22"/>
      <c r="J57" s="22"/>
      <c r="K57" s="22"/>
    </row>
    <row r="58" spans="1:14" s="34" customFormat="1" ht="15.75" x14ac:dyDescent="0.2">
      <c r="A58" s="1"/>
      <c r="H58" s="22"/>
      <c r="I58" s="22"/>
      <c r="J58" s="22"/>
      <c r="K58" s="22"/>
    </row>
    <row r="59" spans="1:14" s="34" customFormat="1" ht="110.25" customHeight="1" x14ac:dyDescent="0.2">
      <c r="A59" s="33" t="s">
        <v>87</v>
      </c>
      <c r="B59" s="33" t="s">
        <v>88</v>
      </c>
      <c r="C59" s="33" t="s">
        <v>89</v>
      </c>
      <c r="D59" s="75" t="s">
        <v>90</v>
      </c>
      <c r="E59" s="76"/>
      <c r="H59" s="22"/>
      <c r="I59" s="22"/>
      <c r="J59" s="22"/>
      <c r="K59" s="22"/>
    </row>
    <row r="60" spans="1:14" s="34" customFormat="1" ht="15.75" x14ac:dyDescent="0.2">
      <c r="A60" s="42" t="s">
        <v>25</v>
      </c>
      <c r="B60" s="42" t="s">
        <v>26</v>
      </c>
      <c r="C60" s="42" t="s">
        <v>27</v>
      </c>
      <c r="D60" s="77" t="s">
        <v>44</v>
      </c>
      <c r="E60" s="78"/>
      <c r="H60" s="22"/>
      <c r="I60" s="22"/>
      <c r="J60" s="22"/>
      <c r="K60" s="22"/>
    </row>
    <row r="61" spans="1:14" s="34" customFormat="1" ht="23.25" customHeight="1" x14ac:dyDescent="0.25">
      <c r="A61" s="43"/>
      <c r="B61" s="30">
        <v>2992900</v>
      </c>
      <c r="C61" s="30">
        <v>25879742</v>
      </c>
      <c r="D61" s="70">
        <f>+A61/(+B61+C61)</f>
        <v>0</v>
      </c>
      <c r="E61" s="71"/>
      <c r="F61" s="44"/>
      <c r="G61" s="44"/>
      <c r="H61" s="22"/>
      <c r="I61" s="22"/>
      <c r="J61" s="22"/>
      <c r="K61" s="22"/>
    </row>
    <row r="62" spans="1:14" s="34" customFormat="1" ht="13.5" customHeight="1" x14ac:dyDescent="0.2">
      <c r="A62" s="21"/>
      <c r="B62" s="21"/>
      <c r="C62" s="21"/>
      <c r="D62" s="21"/>
      <c r="E62" s="21"/>
      <c r="F62" s="21"/>
      <c r="G62" s="21"/>
      <c r="H62" s="22"/>
      <c r="I62" s="22"/>
      <c r="J62" s="22"/>
      <c r="K62" s="22"/>
    </row>
    <row r="63" spans="1:14" s="34" customFormat="1" ht="15.75" x14ac:dyDescent="0.25">
      <c r="A63" s="6" t="s">
        <v>66</v>
      </c>
      <c r="B63" s="21"/>
      <c r="C63" s="21"/>
      <c r="D63" s="21"/>
      <c r="E63" s="21"/>
      <c r="F63" s="21"/>
      <c r="G63" s="21"/>
      <c r="H63" s="22"/>
      <c r="I63" s="22"/>
      <c r="J63" s="22"/>
      <c r="K63" s="22"/>
    </row>
    <row r="64" spans="1:14" s="34" customFormat="1" ht="11.25" customHeight="1" x14ac:dyDescent="0.2">
      <c r="A64" s="7"/>
      <c r="B64" s="21"/>
      <c r="C64" s="21"/>
      <c r="D64" s="21"/>
      <c r="E64" s="21"/>
      <c r="F64" s="21"/>
      <c r="G64" s="21"/>
      <c r="H64" s="22"/>
      <c r="I64" s="22"/>
      <c r="J64" s="22"/>
      <c r="K64" s="22"/>
    </row>
    <row r="65" spans="1:12" s="16" customFormat="1" ht="15.75" customHeight="1" x14ac:dyDescent="0.2">
      <c r="A65" s="84" t="s">
        <v>61</v>
      </c>
      <c r="B65" s="84" t="s">
        <v>59</v>
      </c>
      <c r="C65" s="72" t="s">
        <v>5</v>
      </c>
      <c r="D65" s="72" t="s">
        <v>68</v>
      </c>
      <c r="E65" s="72" t="s">
        <v>8</v>
      </c>
      <c r="F65" s="72" t="s">
        <v>54</v>
      </c>
      <c r="G65" s="72" t="s">
        <v>91</v>
      </c>
      <c r="H65" s="72" t="s">
        <v>73</v>
      </c>
      <c r="I65" s="72" t="s">
        <v>74</v>
      </c>
      <c r="J65" s="72" t="s">
        <v>92</v>
      </c>
      <c r="K65" s="72" t="s">
        <v>93</v>
      </c>
    </row>
    <row r="66" spans="1:12" s="16" customFormat="1" ht="12.75" customHeight="1" x14ac:dyDescent="0.2">
      <c r="A66" s="85"/>
      <c r="B66" s="85"/>
      <c r="C66" s="73"/>
      <c r="D66" s="73"/>
      <c r="E66" s="73"/>
      <c r="F66" s="73"/>
      <c r="G66" s="73"/>
      <c r="H66" s="73"/>
      <c r="I66" s="73"/>
      <c r="J66" s="73"/>
      <c r="K66" s="73"/>
    </row>
    <row r="67" spans="1:12" s="16" customFormat="1" ht="69.75" customHeight="1" x14ac:dyDescent="0.2">
      <c r="A67" s="86"/>
      <c r="B67" s="86"/>
      <c r="C67" s="74"/>
      <c r="D67" s="74"/>
      <c r="E67" s="74"/>
      <c r="F67" s="74"/>
      <c r="G67" s="74"/>
      <c r="H67" s="74"/>
      <c r="I67" s="74"/>
      <c r="J67" s="74"/>
      <c r="K67" s="74"/>
    </row>
    <row r="68" spans="1:12" s="16" customFormat="1" ht="15.75" x14ac:dyDescent="0.2">
      <c r="A68" s="10" t="s">
        <v>25</v>
      </c>
      <c r="B68" s="10" t="s">
        <v>26</v>
      </c>
      <c r="C68" s="10" t="s">
        <v>27</v>
      </c>
      <c r="D68" s="10" t="s">
        <v>28</v>
      </c>
      <c r="E68" s="10" t="s">
        <v>30</v>
      </c>
      <c r="F68" s="10" t="s">
        <v>34</v>
      </c>
      <c r="G68" s="10" t="s">
        <v>35</v>
      </c>
      <c r="H68" s="10" t="s">
        <v>31</v>
      </c>
      <c r="I68" s="10" t="s">
        <v>46</v>
      </c>
      <c r="J68" s="45" t="s">
        <v>36</v>
      </c>
      <c r="K68" s="46" t="s">
        <v>37</v>
      </c>
    </row>
    <row r="69" spans="1:12" s="16" customFormat="1" ht="19.5" customHeight="1" x14ac:dyDescent="0.25">
      <c r="A69" s="47" t="s">
        <v>115</v>
      </c>
      <c r="B69" s="17" t="s">
        <v>116</v>
      </c>
      <c r="C69" s="49">
        <v>1300000</v>
      </c>
      <c r="D69" s="49" t="s">
        <v>117</v>
      </c>
      <c r="E69" s="49" t="s">
        <v>108</v>
      </c>
      <c r="F69" s="68">
        <v>44895</v>
      </c>
      <c r="G69" s="69">
        <v>421296</v>
      </c>
      <c r="H69" s="18">
        <v>0</v>
      </c>
      <c r="I69" s="18">
        <v>144444</v>
      </c>
      <c r="J69" s="18">
        <v>15877</v>
      </c>
      <c r="K69" s="50">
        <v>276852</v>
      </c>
    </row>
    <row r="70" spans="1:12" s="16" customFormat="1" ht="19.5" customHeight="1" x14ac:dyDescent="0.25">
      <c r="A70" s="51" t="s">
        <v>14</v>
      </c>
      <c r="B70" s="48"/>
      <c r="C70" s="49"/>
      <c r="D70" s="49"/>
      <c r="E70" s="49"/>
      <c r="F70" s="49"/>
      <c r="G70" s="17"/>
      <c r="H70" s="18"/>
      <c r="I70" s="18"/>
      <c r="J70" s="18"/>
      <c r="K70" s="50"/>
    </row>
    <row r="71" spans="1:12" s="16" customFormat="1" ht="19.5" customHeight="1" x14ac:dyDescent="0.25">
      <c r="A71" s="51" t="s">
        <v>15</v>
      </c>
      <c r="B71" s="48"/>
      <c r="C71" s="49"/>
      <c r="D71" s="49"/>
      <c r="E71" s="49"/>
      <c r="F71" s="49"/>
      <c r="G71" s="17"/>
      <c r="H71" s="18"/>
      <c r="I71" s="18"/>
      <c r="J71" s="18"/>
      <c r="K71" s="50"/>
    </row>
    <row r="72" spans="1:12" s="34" customFormat="1" ht="21.75" customHeight="1" x14ac:dyDescent="0.25">
      <c r="A72" s="38"/>
      <c r="B72" s="52"/>
      <c r="C72" s="52"/>
      <c r="D72" s="52"/>
      <c r="E72" s="53"/>
      <c r="F72" s="20">
        <f>SUM(F69:F71)</f>
        <v>44895</v>
      </c>
      <c r="G72" s="20">
        <f t="shared" ref="G72:K72" si="3">SUM(G69:G71)</f>
        <v>421296</v>
      </c>
      <c r="H72" s="20">
        <f t="shared" si="3"/>
        <v>0</v>
      </c>
      <c r="I72" s="20">
        <f t="shared" si="3"/>
        <v>144444</v>
      </c>
      <c r="J72" s="54">
        <f t="shared" si="3"/>
        <v>15877</v>
      </c>
      <c r="K72" s="54">
        <f t="shared" si="3"/>
        <v>276852</v>
      </c>
    </row>
    <row r="73" spans="1:12" s="34" customFormat="1" ht="15.75" x14ac:dyDescent="0.2">
      <c r="A73" s="21"/>
      <c r="B73" s="21"/>
      <c r="C73" s="21"/>
      <c r="D73" s="21"/>
      <c r="E73" s="21"/>
      <c r="F73" s="21"/>
      <c r="G73" s="21"/>
      <c r="H73" s="22"/>
      <c r="I73" s="22"/>
      <c r="J73" s="22"/>
      <c r="K73" s="22"/>
    </row>
    <row r="74" spans="1:12" s="34" customFormat="1" ht="15.75" x14ac:dyDescent="0.25">
      <c r="A74" s="6" t="s">
        <v>67</v>
      </c>
      <c r="B74" s="21"/>
      <c r="C74" s="21"/>
      <c r="D74" s="21"/>
      <c r="E74" s="21"/>
      <c r="F74" s="21"/>
      <c r="G74" s="21"/>
      <c r="H74" s="22"/>
      <c r="I74" s="22"/>
      <c r="J74" s="1"/>
      <c r="K74" s="1"/>
      <c r="L74" s="1"/>
    </row>
    <row r="75" spans="1:12" s="34" customFormat="1" ht="15.75" x14ac:dyDescent="0.2">
      <c r="A75" s="7"/>
      <c r="B75" s="21"/>
      <c r="C75" s="21"/>
      <c r="D75" s="21"/>
      <c r="E75" s="21"/>
      <c r="F75" s="21"/>
      <c r="G75" s="21"/>
      <c r="H75" s="22"/>
      <c r="I75" s="22"/>
      <c r="J75" s="1"/>
      <c r="K75" s="1"/>
      <c r="L75" s="1"/>
    </row>
    <row r="76" spans="1:12" s="16" customFormat="1" ht="111.75" customHeight="1" x14ac:dyDescent="0.2">
      <c r="A76" s="55" t="s">
        <v>16</v>
      </c>
      <c r="B76" s="33" t="s">
        <v>19</v>
      </c>
      <c r="C76" s="33" t="s">
        <v>18</v>
      </c>
      <c r="D76" s="33" t="s">
        <v>45</v>
      </c>
      <c r="E76" s="33" t="s">
        <v>20</v>
      </c>
      <c r="F76" s="33" t="s">
        <v>94</v>
      </c>
      <c r="G76" s="33" t="s">
        <v>95</v>
      </c>
      <c r="H76" s="34"/>
      <c r="I76" s="34"/>
      <c r="J76" s="1"/>
      <c r="K76" s="1"/>
      <c r="L76" s="1"/>
    </row>
    <row r="77" spans="1:12" s="16" customFormat="1" x14ac:dyDescent="0.2">
      <c r="A77" s="10" t="s">
        <v>25</v>
      </c>
      <c r="B77" s="10" t="s">
        <v>26</v>
      </c>
      <c r="C77" s="10" t="s">
        <v>27</v>
      </c>
      <c r="D77" s="10" t="s">
        <v>28</v>
      </c>
      <c r="E77" s="10" t="s">
        <v>29</v>
      </c>
      <c r="F77" s="10" t="s">
        <v>30</v>
      </c>
      <c r="G77" s="11" t="s">
        <v>34</v>
      </c>
      <c r="H77" s="34"/>
      <c r="I77" s="34"/>
      <c r="J77" s="1"/>
      <c r="K77" s="1"/>
      <c r="L77" s="1"/>
    </row>
    <row r="78" spans="1:12" s="16" customFormat="1" ht="20.25" customHeight="1" x14ac:dyDescent="0.2">
      <c r="A78" s="56" t="s">
        <v>13</v>
      </c>
      <c r="B78" s="57"/>
      <c r="C78" s="56"/>
      <c r="D78" s="56"/>
      <c r="E78" s="56"/>
      <c r="F78" s="56"/>
      <c r="G78" s="56"/>
      <c r="H78" s="22"/>
      <c r="I78" s="22"/>
      <c r="J78" s="1"/>
      <c r="K78" s="1"/>
      <c r="L78" s="1"/>
    </row>
    <row r="79" spans="1:12" ht="20.25" customHeight="1" x14ac:dyDescent="0.2">
      <c r="A79" s="56" t="s">
        <v>14</v>
      </c>
      <c r="B79" s="57"/>
      <c r="C79" s="56"/>
      <c r="D79" s="56"/>
      <c r="E79" s="56"/>
      <c r="F79" s="56"/>
      <c r="G79" s="56"/>
      <c r="H79" s="22"/>
      <c r="I79" s="22"/>
    </row>
    <row r="80" spans="1:12" ht="20.25" customHeight="1" x14ac:dyDescent="0.2">
      <c r="A80" s="56" t="s">
        <v>15</v>
      </c>
      <c r="B80" s="57"/>
      <c r="C80" s="56"/>
      <c r="D80" s="56"/>
      <c r="E80" s="56"/>
      <c r="F80" s="56"/>
      <c r="G80" s="56"/>
      <c r="H80" s="22"/>
      <c r="I80" s="22"/>
    </row>
    <row r="81" spans="1:13" ht="20.25" customHeight="1" x14ac:dyDescent="0.2">
      <c r="A81" s="38"/>
      <c r="B81" s="58"/>
      <c r="C81" s="58"/>
      <c r="D81" s="58"/>
      <c r="E81" s="59"/>
      <c r="F81" s="60">
        <f>SUM(F78:F80)</f>
        <v>0</v>
      </c>
      <c r="G81" s="60">
        <f>SUM(G78:G80)</f>
        <v>0</v>
      </c>
      <c r="H81" s="22"/>
      <c r="I81" s="22"/>
    </row>
    <row r="82" spans="1:13" ht="26.25" customHeight="1" x14ac:dyDescent="0.25">
      <c r="A82" s="82" t="s">
        <v>55</v>
      </c>
      <c r="B82" s="83"/>
      <c r="C82" s="83"/>
      <c r="D82" s="83"/>
      <c r="E82" s="83"/>
      <c r="J82" s="79" t="s">
        <v>56</v>
      </c>
      <c r="K82" s="80"/>
      <c r="L82" s="80"/>
      <c r="M82" s="80"/>
    </row>
    <row r="83" spans="1:13" ht="16.5" customHeight="1" x14ac:dyDescent="0.25">
      <c r="A83" s="81" t="s">
        <v>118</v>
      </c>
      <c r="B83" s="80"/>
      <c r="C83" s="80"/>
      <c r="D83" s="80"/>
      <c r="E83" s="80"/>
      <c r="J83" s="81" t="s">
        <v>119</v>
      </c>
      <c r="K83" s="80"/>
      <c r="L83" s="80"/>
      <c r="M83" s="80"/>
    </row>
  </sheetData>
  <mergeCells count="59">
    <mergeCell ref="L36:M36"/>
    <mergeCell ref="J11:J13"/>
    <mergeCell ref="K12:K13"/>
    <mergeCell ref="I11:I13"/>
    <mergeCell ref="D11:D13"/>
    <mergeCell ref="E11:E13"/>
    <mergeCell ref="F11:F13"/>
    <mergeCell ref="G11:G13"/>
    <mergeCell ref="H11:H13"/>
    <mergeCell ref="A27:N27"/>
    <mergeCell ref="A55:N55"/>
    <mergeCell ref="A29:N29"/>
    <mergeCell ref="A39:N39"/>
    <mergeCell ref="A40:N40"/>
    <mergeCell ref="A42:N42"/>
    <mergeCell ref="A43:N43"/>
    <mergeCell ref="H33:H34"/>
    <mergeCell ref="L33:M34"/>
    <mergeCell ref="B33:D33"/>
    <mergeCell ref="E33:G33"/>
    <mergeCell ref="I33:I34"/>
    <mergeCell ref="J33:J34"/>
    <mergeCell ref="K33:K34"/>
    <mergeCell ref="A41:K41"/>
    <mergeCell ref="A33:A34"/>
    <mergeCell ref="L35:M35"/>
    <mergeCell ref="A4:N4"/>
    <mergeCell ref="A26:K26"/>
    <mergeCell ref="A28:K28"/>
    <mergeCell ref="A31:C31"/>
    <mergeCell ref="A22:F22"/>
    <mergeCell ref="A8:H8"/>
    <mergeCell ref="A11:A13"/>
    <mergeCell ref="B11:B13"/>
    <mergeCell ref="C11:C13"/>
    <mergeCell ref="A25:N25"/>
    <mergeCell ref="A6:N6"/>
    <mergeCell ref="A7:N7"/>
    <mergeCell ref="M11:M13"/>
    <mergeCell ref="N11:N13"/>
    <mergeCell ref="L12:L13"/>
    <mergeCell ref="J82:M82"/>
    <mergeCell ref="J83:M83"/>
    <mergeCell ref="A82:E82"/>
    <mergeCell ref="A83:E83"/>
    <mergeCell ref="A65:A67"/>
    <mergeCell ref="E65:E67"/>
    <mergeCell ref="F65:F67"/>
    <mergeCell ref="I65:I67"/>
    <mergeCell ref="B65:B67"/>
    <mergeCell ref="C65:C67"/>
    <mergeCell ref="D65:D67"/>
    <mergeCell ref="K65:K67"/>
    <mergeCell ref="J65:J67"/>
    <mergeCell ref="D61:E61"/>
    <mergeCell ref="G65:G67"/>
    <mergeCell ref="D59:E59"/>
    <mergeCell ref="D60:E60"/>
    <mergeCell ref="H65:H67"/>
  </mergeCells>
  <conditionalFormatting sqref="I36">
    <cfRule type="cellIs" dxfId="0" priority="1" stopIfTrue="1" operator="lessThan">
      <formula>$J$9</formula>
    </cfRule>
  </conditionalFormatting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 № 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Пехливанова</dc:creator>
  <cp:lastModifiedBy>D.hristova</cp:lastModifiedBy>
  <cp:lastPrinted>2019-01-02T14:14:59Z</cp:lastPrinted>
  <dcterms:created xsi:type="dcterms:W3CDTF">2016-06-20T13:38:46Z</dcterms:created>
  <dcterms:modified xsi:type="dcterms:W3CDTF">2021-07-12T11:17:54Z</dcterms:modified>
</cp:coreProperties>
</file>