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3" i="1" l="1"/>
  <c r="E36" i="1"/>
  <c r="G11" i="1"/>
  <c r="H11" i="1" s="1"/>
  <c r="H16" i="1"/>
  <c r="E47" i="1"/>
  <c r="E46" i="1"/>
  <c r="D45" i="1"/>
  <c r="E45" i="1" s="1"/>
  <c r="E41" i="1"/>
  <c r="E37" i="1"/>
  <c r="E38" i="1"/>
  <c r="E34" i="1" s="1"/>
  <c r="E39" i="1"/>
  <c r="C24" i="1"/>
  <c r="E24" i="1" s="1"/>
  <c r="E22" i="1" s="1"/>
  <c r="D13" i="1"/>
  <c r="E14" i="1"/>
  <c r="E15" i="1"/>
  <c r="E13" i="1"/>
  <c r="E12" i="1"/>
  <c r="D11" i="1"/>
  <c r="D10" i="1" s="1"/>
  <c r="D34" i="1"/>
  <c r="D24" i="1"/>
  <c r="H47" i="1"/>
  <c r="H32" i="1"/>
  <c r="H33" i="1"/>
  <c r="H35" i="1"/>
  <c r="H36" i="1"/>
  <c r="H37" i="1"/>
  <c r="H38" i="1"/>
  <c r="H39" i="1"/>
  <c r="H40" i="1"/>
  <c r="H41" i="1"/>
  <c r="H42" i="1"/>
  <c r="H43" i="1"/>
  <c r="H44" i="1"/>
  <c r="H46" i="1"/>
  <c r="H27" i="1"/>
  <c r="H28" i="1"/>
  <c r="H30" i="1"/>
  <c r="H31" i="1"/>
  <c r="H26" i="1"/>
  <c r="H25" i="1"/>
  <c r="H23" i="1"/>
  <c r="H12" i="1"/>
  <c r="H13" i="1"/>
  <c r="H14" i="1"/>
  <c r="H15" i="1"/>
  <c r="E35" i="1"/>
  <c r="C29" i="1"/>
  <c r="D22" i="1"/>
  <c r="D20" i="1" s="1"/>
  <c r="D57" i="1" s="1"/>
  <c r="G34" i="1"/>
  <c r="F24" i="1"/>
  <c r="G45" i="1"/>
  <c r="F45" i="1"/>
  <c r="H45" i="1" s="1"/>
  <c r="F34" i="1"/>
  <c r="H34" i="1" s="1"/>
  <c r="G29" i="1"/>
  <c r="G22" i="1" s="1"/>
  <c r="F29" i="1"/>
  <c r="H29" i="1"/>
  <c r="G49" i="1"/>
  <c r="F49" i="1"/>
  <c r="H49" i="1" s="1"/>
  <c r="G24" i="1"/>
  <c r="G10" i="1"/>
  <c r="F11" i="1"/>
  <c r="C11" i="1"/>
  <c r="H24" i="1"/>
  <c r="F10" i="1"/>
  <c r="H10" i="1"/>
  <c r="F22" i="1"/>
  <c r="F20" i="1" s="1"/>
  <c r="F57" i="1"/>
  <c r="E33" i="1"/>
  <c r="E32" i="1"/>
  <c r="E30" i="1"/>
  <c r="E27" i="1"/>
  <c r="E25" i="1"/>
  <c r="E23" i="1"/>
  <c r="E11" i="1"/>
  <c r="E10" i="1" s="1"/>
  <c r="C10" i="1"/>
  <c r="E26" i="1"/>
  <c r="E29" i="1"/>
  <c r="G57" i="1" l="1"/>
  <c r="G20" i="1"/>
  <c r="H20" i="1" s="1"/>
  <c r="C22" i="1"/>
  <c r="C20" i="1" s="1"/>
  <c r="H22" i="1"/>
  <c r="E20" i="1" l="1"/>
  <c r="C57" i="1"/>
  <c r="H57" i="1"/>
  <c r="F59" i="1" s="1"/>
  <c r="E57" i="1" l="1"/>
  <c r="D59" i="1" s="1"/>
  <c r="G59" i="1"/>
  <c r="H59" i="1" s="1"/>
  <c r="C59" i="1" l="1"/>
  <c r="E59" i="1" s="1"/>
</calcChain>
</file>

<file path=xl/comments1.xml><?xml version="1.0" encoding="utf-8"?>
<comments xmlns="http://schemas.openxmlformats.org/spreadsheetml/2006/main">
  <authors>
    <author>I.Atanasova</author>
  </authors>
  <commentList>
    <comment ref="F12" authorId="0">
      <text>
        <r>
          <rPr>
            <b/>
            <sz val="9"/>
            <color indexed="81"/>
            <rFont val="Tahoma"/>
            <family val="2"/>
            <charset val="204"/>
          </rPr>
          <t>I.Atanasova:</t>
        </r>
        <r>
          <rPr>
            <sz val="9"/>
            <color indexed="81"/>
            <rFont val="Tahoma"/>
            <family val="2"/>
            <charset val="204"/>
          </rPr>
          <t xml:space="preserve">
КТОБ НА 7501-1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204"/>
          </rPr>
          <t>I.Atanasova:</t>
        </r>
        <r>
          <rPr>
            <sz val="9"/>
            <color indexed="81"/>
            <rFont val="Tahoma"/>
            <family val="2"/>
            <charset val="204"/>
          </rPr>
          <t xml:space="preserve">
КТОБ НА 7501-2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204"/>
          </rPr>
          <t>I.Atanasova:</t>
        </r>
        <r>
          <rPr>
            <sz val="9"/>
            <color indexed="81"/>
            <rFont val="Tahoma"/>
            <family val="2"/>
            <charset val="204"/>
          </rPr>
          <t xml:space="preserve">
ДТОБ НА 2404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204"/>
          </rPr>
          <t>I.Atanasova:</t>
        </r>
        <r>
          <rPr>
            <sz val="9"/>
            <color indexed="81"/>
            <rFont val="Tahoma"/>
            <family val="2"/>
            <charset val="204"/>
          </rPr>
          <t xml:space="preserve">
КСКТ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204"/>
          </rPr>
          <t>I.Atanasova:</t>
        </r>
        <r>
          <rPr>
            <sz val="9"/>
            <color indexed="81"/>
            <rFont val="Tahoma"/>
            <family val="2"/>
            <charset val="204"/>
          </rPr>
          <t xml:space="preserve">
КТОБ НА 2404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204"/>
          </rPr>
          <t>I.Atanasova:</t>
        </r>
        <r>
          <rPr>
            <sz val="9"/>
            <color indexed="81"/>
            <rFont val="Tahoma"/>
            <family val="2"/>
            <charset val="204"/>
          </rPr>
          <t xml:space="preserve">
КТОБ НА 2404</t>
        </r>
      </text>
    </comment>
  </commentList>
</comments>
</file>

<file path=xl/sharedStrings.xml><?xml version="1.0" encoding="utf-8"?>
<sst xmlns="http://schemas.openxmlformats.org/spreadsheetml/2006/main" count="111" uniqueCount="99">
  <si>
    <t>61-09</t>
  </si>
  <si>
    <t>24-04</t>
  </si>
  <si>
    <t>2.1. ДДС -20% (-)</t>
  </si>
  <si>
    <t>ОБЩО РАЗХОДИ</t>
  </si>
  <si>
    <t>01-01</t>
  </si>
  <si>
    <t>02-00</t>
  </si>
  <si>
    <t>05-00</t>
  </si>
  <si>
    <t>05-51</t>
  </si>
  <si>
    <t>05-60</t>
  </si>
  <si>
    <t>05-80</t>
  </si>
  <si>
    <t>10-00</t>
  </si>
  <si>
    <t>10-11</t>
  </si>
  <si>
    <t>10-13</t>
  </si>
  <si>
    <t>10-15</t>
  </si>
  <si>
    <t>10-16</t>
  </si>
  <si>
    <t>10-20</t>
  </si>
  <si>
    <t>10-30</t>
  </si>
  <si>
    <t>10-51</t>
  </si>
  <si>
    <t>10-62</t>
  </si>
  <si>
    <t>10-92</t>
  </si>
  <si>
    <t>19-00</t>
  </si>
  <si>
    <t>19-01</t>
  </si>
  <si>
    <t>19-81</t>
  </si>
  <si>
    <t>51-00</t>
  </si>
  <si>
    <t>/ в лева /</t>
  </si>
  <si>
    <t>Дейност 898 Други дейности по икономиката</t>
  </si>
  <si>
    <t>ВИД  ПРИХОДИ И РАЗХОДИ</t>
  </si>
  <si>
    <t>§§</t>
  </si>
  <si>
    <t xml:space="preserve">за дейност </t>
  </si>
  <si>
    <t>за стоп. дейност</t>
  </si>
  <si>
    <t xml:space="preserve">финан. пряко от </t>
  </si>
  <si>
    <t>собствени</t>
  </si>
  <si>
    <t>общ. бюджет</t>
  </si>
  <si>
    <t>прходи</t>
  </si>
  <si>
    <t>ОБЩО ПРИХОДИ</t>
  </si>
  <si>
    <t xml:space="preserve">А. ПРИХОДИ ОТ ДЕЙНОСТТА - ОБЩО </t>
  </si>
  <si>
    <t xml:space="preserve"> </t>
  </si>
  <si>
    <t>2. Приходи и доходи от собственост</t>
  </si>
  <si>
    <t>37-01</t>
  </si>
  <si>
    <t xml:space="preserve">3. Преходен остатък </t>
  </si>
  <si>
    <t>1. Запл.за перс., нает по тр. и сл. прав.</t>
  </si>
  <si>
    <t>2. Др. възнагр. и плащ. за персонал.</t>
  </si>
  <si>
    <t>2.1. За персонала по извънтрудови правоотношения</t>
  </si>
  <si>
    <t>2.2. Изплатени суми СБКО</t>
  </si>
  <si>
    <t>2.3. Обезщетения с х-р на възнаграждения</t>
  </si>
  <si>
    <t>2.4. Други плащания и възнаграждения</t>
  </si>
  <si>
    <t>3.1. Осигур.вноски от работод. за ДОО</t>
  </si>
  <si>
    <t>3.3. Здравно осигур. вноски от работод.</t>
  </si>
  <si>
    <t>3.4. Вноски за допълн. задълж.осигур.</t>
  </si>
  <si>
    <t>4. Издръжка</t>
  </si>
  <si>
    <t>4.1. Храна</t>
  </si>
  <si>
    <t>4.2. Пост. инвент. и облекло</t>
  </si>
  <si>
    <t>4.3 Материали</t>
  </si>
  <si>
    <t>4.4. Вода,горива и енергия</t>
  </si>
  <si>
    <t>4.5 Разходи за външни услуги</t>
  </si>
  <si>
    <t>4.6. Текущ ремонт</t>
  </si>
  <si>
    <t>4.7. Командировки в страната</t>
  </si>
  <si>
    <t>4.8. Разходи за застраховки</t>
  </si>
  <si>
    <t>4.9. Глоби, неуст. нак.лих.и съд. обезщ.</t>
  </si>
  <si>
    <t>5. Платени данъци, такси и админ.санкции</t>
  </si>
  <si>
    <t>5.1. Платени държ.данъци,такси, нак.лихви</t>
  </si>
  <si>
    <t>5.2. Платени общ.данъци,такси, нак.лихви</t>
  </si>
  <si>
    <t>В.КАПИТАЛОВИ РАЗХОДИ</t>
  </si>
  <si>
    <t>1. Основен ремонт на ДМА</t>
  </si>
  <si>
    <t>2. Придобиване на ДМА</t>
  </si>
  <si>
    <t>3. Други</t>
  </si>
  <si>
    <t>52-01</t>
  </si>
  <si>
    <t>ВСИЧКО РАЗХОДИ</t>
  </si>
  <si>
    <t>Х</t>
  </si>
  <si>
    <t>1. В сума</t>
  </si>
  <si>
    <t xml:space="preserve">Директор: </t>
  </si>
  <si>
    <t>05-52</t>
  </si>
  <si>
    <t xml:space="preserve">Общо за </t>
  </si>
  <si>
    <t>предприятието</t>
  </si>
  <si>
    <t>4. Приходи по ЗУО</t>
  </si>
  <si>
    <t xml:space="preserve">I Преки текущи разходи </t>
  </si>
  <si>
    <t>3.2. Осиг. вн. от работод. за УПФ</t>
  </si>
  <si>
    <t>Г. ФИНАНСОВИ РАЗХОДИ</t>
  </si>
  <si>
    <t>Д. РАЗХОДИ ЗА ДАНЪЦИ</t>
  </si>
  <si>
    <t>Е. НЕТНА ПЕЧАЛБА</t>
  </si>
  <si>
    <t>Ж. БЮДЖЕТЕН КРЕДИТ</t>
  </si>
  <si>
    <t>2. В % от приходите</t>
  </si>
  <si>
    <r>
      <t>1. За дейности, финансирани пряко от общински бюджет /</t>
    </r>
    <r>
      <rPr>
        <i/>
        <u/>
        <sz val="8"/>
        <rFont val="Arial"/>
        <family val="2"/>
        <charset val="204"/>
      </rPr>
      <t>вътрешен касов трансфер</t>
    </r>
    <r>
      <rPr>
        <sz val="8"/>
        <rFont val="Arial"/>
        <family val="2"/>
        <charset val="204"/>
      </rPr>
      <t>/</t>
    </r>
  </si>
  <si>
    <t xml:space="preserve"> 02-02</t>
  </si>
  <si>
    <t xml:space="preserve"> 02-05</t>
  </si>
  <si>
    <t>Счетоводител:</t>
  </si>
  <si>
    <t xml:space="preserve">  ОП "ОБЩИНСКИ МЕДИЕН ЦЕНТЪР"</t>
  </si>
  <si>
    <t>Б. ТЕКУЩИ РАЗХОДИ ПО ДЕЙНОСТТА ОБЩО</t>
  </si>
  <si>
    <t xml:space="preserve"> 02-08</t>
  </si>
  <si>
    <t xml:space="preserve"> 02-09</t>
  </si>
  <si>
    <t>3. Задълж.осигур.вноски от работодател</t>
  </si>
  <si>
    <t>II. Разпределяеми разходи от управл.на предприятието</t>
  </si>
  <si>
    <t>приходи</t>
  </si>
  <si>
    <t>4.8.Командировки в чужбина</t>
  </si>
  <si>
    <t>10-52</t>
  </si>
  <si>
    <t>От собствени приходи, заделени за КРИ</t>
  </si>
  <si>
    <t xml:space="preserve">                                         ПЛАН - СМЕТКА ЗА 2020Г.</t>
  </si>
  <si>
    <t>Изпълнение към 31.12.2020 г.</t>
  </si>
  <si>
    <t>Приложение №23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</si>
</sst>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Calibri"/>
      <family val="2"/>
      <charset val="204"/>
    </font>
    <font>
      <b/>
      <sz val="7"/>
      <name val="Arial"/>
      <family val="2"/>
      <charset val="204"/>
    </font>
    <font>
      <b/>
      <i/>
      <sz val="8"/>
      <name val="Arial"/>
      <family val="2"/>
      <charset val="204"/>
    </font>
    <font>
      <i/>
      <u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9"/>
      <color indexed="8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4" fontId="3" fillId="0" borderId="0" xfId="0" applyNumberFormat="1" applyFont="1"/>
    <xf numFmtId="0" fontId="1" fillId="0" borderId="0" xfId="0" applyFont="1" applyFill="1" applyBorder="1"/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" fontId="8" fillId="2" borderId="1" xfId="0" applyNumberFormat="1" applyFont="1" applyFill="1" applyBorder="1" applyAlignment="1">
      <alignment horizontal="right"/>
    </xf>
    <xf numFmtId="49" fontId="1" fillId="0" borderId="12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1" fillId="0" borderId="1" xfId="0" applyNumberFormat="1" applyFont="1" applyBorder="1" applyAlignment="1"/>
    <xf numFmtId="0" fontId="9" fillId="0" borderId="0" xfId="0" applyFont="1"/>
    <xf numFmtId="0" fontId="3" fillId="0" borderId="0" xfId="0" applyFont="1" applyAlignment="1">
      <alignment wrapText="1"/>
    </xf>
    <xf numFmtId="0" fontId="4" fillId="0" borderId="14" xfId="0" applyFont="1" applyFill="1" applyBorder="1" applyAlignment="1">
      <alignment horizontal="center"/>
    </xf>
    <xf numFmtId="0" fontId="1" fillId="0" borderId="0" xfId="0" applyFont="1" applyAlignment="1"/>
    <xf numFmtId="0" fontId="4" fillId="0" borderId="0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4" fontId="8" fillId="2" borderId="1" xfId="0" applyNumberFormat="1" applyFont="1" applyFill="1" applyBorder="1" applyAlignment="1"/>
    <xf numFmtId="49" fontId="2" fillId="0" borderId="12" xfId="0" applyNumberFormat="1" applyFont="1" applyBorder="1" applyAlignment="1">
      <alignment horizontal="center"/>
    </xf>
    <xf numFmtId="4" fontId="2" fillId="0" borderId="1" xfId="0" applyNumberFormat="1" applyFont="1" applyBorder="1" applyAlignment="1"/>
    <xf numFmtId="4" fontId="2" fillId="0" borderId="1" xfId="0" applyNumberFormat="1" applyFont="1" applyFill="1" applyBorder="1" applyAlignment="1"/>
    <xf numFmtId="4" fontId="1" fillId="0" borderId="16" xfId="0" applyNumberFormat="1" applyFont="1" applyBorder="1" applyAlignment="1"/>
    <xf numFmtId="0" fontId="2" fillId="0" borderId="17" xfId="0" applyFont="1" applyBorder="1"/>
    <xf numFmtId="0" fontId="1" fillId="0" borderId="18" xfId="0" applyFont="1" applyBorder="1"/>
    <xf numFmtId="4" fontId="1" fillId="0" borderId="18" xfId="0" applyNumberFormat="1" applyFont="1" applyBorder="1" applyAlignment="1"/>
    <xf numFmtId="4" fontId="1" fillId="0" borderId="19" xfId="0" applyNumberFormat="1" applyFont="1" applyBorder="1" applyAlignment="1"/>
    <xf numFmtId="0" fontId="2" fillId="0" borderId="20" xfId="0" applyFont="1" applyBorder="1"/>
    <xf numFmtId="0" fontId="1" fillId="0" borderId="21" xfId="0" applyFont="1" applyBorder="1"/>
    <xf numFmtId="10" fontId="1" fillId="0" borderId="21" xfId="0" applyNumberFormat="1" applyFont="1" applyBorder="1" applyAlignment="1"/>
    <xf numFmtId="10" fontId="1" fillId="0" borderId="22" xfId="0" applyNumberFormat="1" applyFont="1" applyBorder="1" applyAlignment="1"/>
    <xf numFmtId="0" fontId="7" fillId="2" borderId="23" xfId="0" applyFont="1" applyFill="1" applyBorder="1" applyAlignment="1">
      <alignment horizontal="left"/>
    </xf>
    <xf numFmtId="4" fontId="8" fillId="2" borderId="24" xfId="0" applyNumberFormat="1" applyFont="1" applyFill="1" applyBorder="1" applyAlignment="1"/>
    <xf numFmtId="0" fontId="1" fillId="0" borderId="23" xfId="0" applyFont="1" applyBorder="1" applyAlignment="1">
      <alignment horizontal="left"/>
    </xf>
    <xf numFmtId="4" fontId="1" fillId="0" borderId="24" xfId="0" applyNumberFormat="1" applyFont="1" applyBorder="1" applyAlignment="1"/>
    <xf numFmtId="0" fontId="2" fillId="0" borderId="23" xfId="0" applyFont="1" applyFill="1" applyBorder="1" applyAlignment="1">
      <alignment horizontal="left" wrapText="1"/>
    </xf>
    <xf numFmtId="0" fontId="2" fillId="0" borderId="23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4" fontId="1" fillId="0" borderId="24" xfId="0" applyNumberFormat="1" applyFont="1" applyFill="1" applyBorder="1" applyAlignment="1"/>
    <xf numFmtId="0" fontId="2" fillId="0" borderId="26" xfId="0" applyFont="1" applyBorder="1"/>
    <xf numFmtId="0" fontId="1" fillId="0" borderId="26" xfId="0" applyFont="1" applyBorder="1"/>
    <xf numFmtId="0" fontId="1" fillId="0" borderId="23" xfId="0" applyFont="1" applyBorder="1"/>
    <xf numFmtId="4" fontId="1" fillId="0" borderId="27" xfId="0" applyNumberFormat="1" applyFont="1" applyBorder="1" applyAlignment="1"/>
    <xf numFmtId="0" fontId="1" fillId="0" borderId="20" xfId="0" applyFont="1" applyBorder="1"/>
    <xf numFmtId="0" fontId="1" fillId="0" borderId="21" xfId="0" applyFont="1" applyBorder="1" applyAlignment="1">
      <alignment horizontal="center"/>
    </xf>
    <xf numFmtId="4" fontId="1" fillId="0" borderId="21" xfId="0" applyNumberFormat="1" applyFont="1" applyBorder="1" applyAlignment="1"/>
    <xf numFmtId="4" fontId="1" fillId="0" borderId="22" xfId="0" applyNumberFormat="1" applyFont="1" applyBorder="1" applyAlignment="1"/>
    <xf numFmtId="0" fontId="4" fillId="0" borderId="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1" fillId="0" borderId="25" xfId="0" applyFont="1" applyFill="1" applyBorder="1"/>
    <xf numFmtId="49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/>
    <xf numFmtId="0" fontId="1" fillId="0" borderId="23" xfId="0" applyFont="1" applyFill="1" applyBorder="1"/>
    <xf numFmtId="0" fontId="1" fillId="0" borderId="1" xfId="0" applyFont="1" applyFill="1" applyBorder="1" applyAlignment="1">
      <alignment horizontal="center"/>
    </xf>
    <xf numFmtId="0" fontId="2" fillId="0" borderId="23" xfId="0" applyFont="1" applyFill="1" applyBorder="1"/>
    <xf numFmtId="16" fontId="2" fillId="0" borderId="1" xfId="0" applyNumberFormat="1" applyFont="1" applyFill="1" applyBorder="1" applyAlignment="1"/>
    <xf numFmtId="0" fontId="2" fillId="0" borderId="26" xfId="0" applyFont="1" applyFill="1" applyBorder="1"/>
    <xf numFmtId="0" fontId="2" fillId="0" borderId="1" xfId="0" applyFont="1" applyFill="1" applyBorder="1" applyAlignment="1"/>
    <xf numFmtId="49" fontId="2" fillId="0" borderId="1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49" fontId="2" fillId="0" borderId="12" xfId="0" applyNumberFormat="1" applyFont="1" applyFill="1" applyBorder="1" applyAlignment="1">
      <alignment horizontal="center"/>
    </xf>
    <xf numFmtId="0" fontId="1" fillId="0" borderId="26" xfId="0" applyFont="1" applyFill="1" applyBorder="1"/>
    <xf numFmtId="49" fontId="1" fillId="0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4"/>
  <sheetViews>
    <sheetView tabSelected="1" topLeftCell="A13" workbookViewId="0">
      <selection activeCell="G30" sqref="G30"/>
    </sheetView>
  </sheetViews>
  <sheetFormatPr defaultColWidth="11.5703125" defaultRowHeight="11.25" x14ac:dyDescent="0.2"/>
  <cols>
    <col min="1" max="1" width="39.42578125" style="3" customWidth="1"/>
    <col min="2" max="2" width="4.85546875" style="3" customWidth="1"/>
    <col min="3" max="3" width="11.42578125" style="3" customWidth="1"/>
    <col min="4" max="4" width="11" style="3" customWidth="1"/>
    <col min="5" max="5" width="10.5703125" style="3" customWidth="1"/>
    <col min="6" max="7" width="11.140625" style="3" customWidth="1"/>
    <col min="8" max="8" width="9.85546875" style="3" customWidth="1"/>
    <col min="9" max="16384" width="11.5703125" style="3"/>
  </cols>
  <sheetData>
    <row r="1" spans="1:8" x14ac:dyDescent="0.2">
      <c r="D1" s="32"/>
      <c r="G1" s="74" t="s">
        <v>98</v>
      </c>
      <c r="H1" s="74"/>
    </row>
    <row r="2" spans="1:8" x14ac:dyDescent="0.2">
      <c r="D2" s="2" t="s">
        <v>96</v>
      </c>
    </row>
    <row r="3" spans="1:8" x14ac:dyDescent="0.2">
      <c r="D3" s="34" t="s">
        <v>86</v>
      </c>
      <c r="E3" s="34"/>
      <c r="G3" s="34"/>
      <c r="H3" s="34"/>
    </row>
    <row r="4" spans="1:8" ht="12" thickBot="1" x14ac:dyDescent="0.25">
      <c r="F4" s="1"/>
      <c r="G4" s="1"/>
      <c r="H4" s="1" t="s">
        <v>24</v>
      </c>
    </row>
    <row r="5" spans="1:8" ht="11.1" customHeight="1" thickBot="1" x14ac:dyDescent="0.25">
      <c r="A5" s="9"/>
      <c r="B5" s="10"/>
      <c r="C5" s="66" t="s">
        <v>25</v>
      </c>
      <c r="D5" s="67"/>
      <c r="E5" s="68"/>
      <c r="F5" s="69" t="s">
        <v>97</v>
      </c>
      <c r="G5" s="70"/>
      <c r="H5" s="71" t="s">
        <v>97</v>
      </c>
    </row>
    <row r="6" spans="1:8" ht="11.1" customHeight="1" x14ac:dyDescent="0.2">
      <c r="A6" s="13" t="s">
        <v>26</v>
      </c>
      <c r="B6" s="14" t="s">
        <v>27</v>
      </c>
      <c r="C6" s="12" t="s">
        <v>28</v>
      </c>
      <c r="D6" s="11" t="s">
        <v>29</v>
      </c>
      <c r="E6" s="12" t="s">
        <v>72</v>
      </c>
      <c r="F6" s="12" t="s">
        <v>28</v>
      </c>
      <c r="G6" s="33" t="s">
        <v>29</v>
      </c>
      <c r="H6" s="72"/>
    </row>
    <row r="7" spans="1:8" ht="11.1" customHeight="1" x14ac:dyDescent="0.2">
      <c r="A7" s="13"/>
      <c r="B7" s="14"/>
      <c r="C7" s="15" t="s">
        <v>30</v>
      </c>
      <c r="D7" s="16" t="s">
        <v>31</v>
      </c>
      <c r="E7" s="15" t="s">
        <v>73</v>
      </c>
      <c r="F7" s="15" t="s">
        <v>30</v>
      </c>
      <c r="G7" s="35" t="s">
        <v>31</v>
      </c>
      <c r="H7" s="72"/>
    </row>
    <row r="8" spans="1:8" ht="11.1" customHeight="1" thickBot="1" x14ac:dyDescent="0.25">
      <c r="A8" s="13"/>
      <c r="B8" s="17"/>
      <c r="C8" s="18" t="s">
        <v>32</v>
      </c>
      <c r="D8" s="19" t="s">
        <v>33</v>
      </c>
      <c r="E8" s="18"/>
      <c r="F8" s="18" t="s">
        <v>32</v>
      </c>
      <c r="G8" s="36" t="s">
        <v>92</v>
      </c>
      <c r="H8" s="73"/>
    </row>
    <row r="9" spans="1:8" ht="11.1" customHeight="1" x14ac:dyDescent="0.2">
      <c r="A9" s="9">
        <v>1</v>
      </c>
      <c r="B9" s="9">
        <v>2</v>
      </c>
      <c r="C9" s="28">
        <v>3</v>
      </c>
      <c r="D9" s="29">
        <v>4</v>
      </c>
      <c r="E9" s="27">
        <v>5</v>
      </c>
      <c r="F9" s="27">
        <v>6</v>
      </c>
      <c r="G9" s="28">
        <v>7</v>
      </c>
      <c r="H9" s="28"/>
    </row>
    <row r="10" spans="1:8" ht="15" customHeight="1" x14ac:dyDescent="0.25">
      <c r="A10" s="50" t="s">
        <v>34</v>
      </c>
      <c r="B10" s="4"/>
      <c r="C10" s="37">
        <f>C11</f>
        <v>297230</v>
      </c>
      <c r="D10" s="37">
        <f>D11</f>
        <v>53800</v>
      </c>
      <c r="E10" s="37">
        <f>E11</f>
        <v>351030</v>
      </c>
      <c r="F10" s="37">
        <f>F11</f>
        <v>282812</v>
      </c>
      <c r="G10" s="37">
        <f>G11</f>
        <v>41186</v>
      </c>
      <c r="H10" s="51">
        <f t="shared" ref="H10:H16" si="0">F10+G10</f>
        <v>323998</v>
      </c>
    </row>
    <row r="11" spans="1:8" ht="14.25" customHeight="1" x14ac:dyDescent="0.2">
      <c r="A11" s="52" t="s">
        <v>35</v>
      </c>
      <c r="B11" s="21" t="s">
        <v>36</v>
      </c>
      <c r="C11" s="30">
        <f>C12</f>
        <v>297230</v>
      </c>
      <c r="D11" s="30">
        <f>D14+D15+D17</f>
        <v>53800</v>
      </c>
      <c r="E11" s="30">
        <f>SUM(C11:D11)</f>
        <v>351030</v>
      </c>
      <c r="F11" s="30">
        <f>F12</f>
        <v>282812</v>
      </c>
      <c r="G11" s="30">
        <f>G13+G14+G15+G16+G17</f>
        <v>41186</v>
      </c>
      <c r="H11" s="53">
        <f t="shared" si="0"/>
        <v>323998</v>
      </c>
    </row>
    <row r="12" spans="1:8" ht="24" customHeight="1" x14ac:dyDescent="0.2">
      <c r="A12" s="54" t="s">
        <v>82</v>
      </c>
      <c r="B12" s="5" t="s">
        <v>0</v>
      </c>
      <c r="C12" s="30">
        <v>297230</v>
      </c>
      <c r="D12" s="30"/>
      <c r="E12" s="30">
        <f>C12+D12</f>
        <v>297230</v>
      </c>
      <c r="F12" s="30">
        <v>282812</v>
      </c>
      <c r="G12" s="30"/>
      <c r="H12" s="53">
        <f t="shared" si="0"/>
        <v>282812</v>
      </c>
    </row>
    <row r="13" spans="1:8" ht="24" customHeight="1" x14ac:dyDescent="0.2">
      <c r="A13" s="54"/>
      <c r="B13" s="5" t="s">
        <v>0</v>
      </c>
      <c r="C13" s="30"/>
      <c r="D13" s="30">
        <f>D14+D15+D17</f>
        <v>53800</v>
      </c>
      <c r="E13" s="30">
        <f>C13+D13</f>
        <v>53800</v>
      </c>
      <c r="F13" s="30"/>
      <c r="G13" s="30">
        <v>0</v>
      </c>
      <c r="H13" s="53">
        <f t="shared" si="0"/>
        <v>0</v>
      </c>
    </row>
    <row r="14" spans="1:8" ht="12.75" customHeight="1" x14ac:dyDescent="0.2">
      <c r="A14" s="55" t="s">
        <v>37</v>
      </c>
      <c r="B14" s="22" t="s">
        <v>1</v>
      </c>
      <c r="C14" s="30"/>
      <c r="D14" s="30">
        <v>60000</v>
      </c>
      <c r="E14" s="30">
        <f>C14+D14</f>
        <v>60000</v>
      </c>
      <c r="F14" s="30"/>
      <c r="G14" s="30">
        <v>46739</v>
      </c>
      <c r="H14" s="53">
        <f t="shared" si="0"/>
        <v>46739</v>
      </c>
    </row>
    <row r="15" spans="1:8" ht="14.25" customHeight="1" x14ac:dyDescent="0.2">
      <c r="A15" s="55" t="s">
        <v>2</v>
      </c>
      <c r="B15" s="21" t="s">
        <v>38</v>
      </c>
      <c r="C15" s="30"/>
      <c r="D15" s="30">
        <v>-6200</v>
      </c>
      <c r="E15" s="30">
        <f>C15+D15</f>
        <v>-6200</v>
      </c>
      <c r="F15" s="30"/>
      <c r="G15" s="30">
        <v>-5553</v>
      </c>
      <c r="H15" s="53">
        <f t="shared" si="0"/>
        <v>-5553</v>
      </c>
    </row>
    <row r="16" spans="1:8" ht="14.25" customHeight="1" x14ac:dyDescent="0.2">
      <c r="A16" s="55"/>
      <c r="B16" s="22" t="s">
        <v>1</v>
      </c>
      <c r="C16" s="30"/>
      <c r="D16" s="30"/>
      <c r="E16" s="30"/>
      <c r="F16" s="30"/>
      <c r="G16" s="30"/>
      <c r="H16" s="53">
        <f t="shared" si="0"/>
        <v>0</v>
      </c>
    </row>
    <row r="17" spans="1:8" ht="14.25" customHeight="1" x14ac:dyDescent="0.2">
      <c r="A17" s="55" t="s">
        <v>95</v>
      </c>
      <c r="B17" s="22" t="s">
        <v>1</v>
      </c>
      <c r="C17" s="30"/>
      <c r="D17" s="30"/>
      <c r="E17" s="30"/>
      <c r="F17" s="30"/>
      <c r="G17" s="30"/>
      <c r="H17" s="53"/>
    </row>
    <row r="18" spans="1:8" ht="11.1" customHeight="1" x14ac:dyDescent="0.2">
      <c r="A18" s="55" t="s">
        <v>39</v>
      </c>
      <c r="B18" s="21" t="s">
        <v>36</v>
      </c>
      <c r="C18" s="30"/>
      <c r="D18" s="30"/>
      <c r="E18" s="30"/>
      <c r="F18" s="30"/>
      <c r="G18" s="30"/>
      <c r="H18" s="53"/>
    </row>
    <row r="19" spans="1:8" ht="11.1" customHeight="1" x14ac:dyDescent="0.2">
      <c r="A19" s="55" t="s">
        <v>74</v>
      </c>
      <c r="B19" s="21" t="s">
        <v>36</v>
      </c>
      <c r="C19" s="30"/>
      <c r="D19" s="30"/>
      <c r="E19" s="30"/>
      <c r="F19" s="30"/>
      <c r="G19" s="30"/>
      <c r="H19" s="53"/>
    </row>
    <row r="20" spans="1:8" ht="19.5" customHeight="1" x14ac:dyDescent="0.25">
      <c r="A20" s="50" t="s">
        <v>3</v>
      </c>
      <c r="B20" s="4"/>
      <c r="C20" s="23">
        <f>C22</f>
        <v>297230</v>
      </c>
      <c r="D20" s="23">
        <f>D22</f>
        <v>53800</v>
      </c>
      <c r="E20" s="23">
        <f>C20+D20</f>
        <v>351030</v>
      </c>
      <c r="F20" s="23">
        <f>F22+F48+F49</f>
        <v>282812</v>
      </c>
      <c r="G20" s="23">
        <f>G22+G48+G49</f>
        <v>41186</v>
      </c>
      <c r="H20" s="51">
        <f>F20+G20</f>
        <v>323998</v>
      </c>
    </row>
    <row r="21" spans="1:8" ht="11.1" customHeight="1" x14ac:dyDescent="0.2">
      <c r="A21" s="56" t="s">
        <v>87</v>
      </c>
      <c r="B21" s="20"/>
      <c r="C21" s="30"/>
      <c r="D21" s="30"/>
      <c r="E21" s="30"/>
      <c r="F21" s="30"/>
      <c r="G21" s="30"/>
      <c r="H21" s="53"/>
    </row>
    <row r="22" spans="1:8" ht="11.1" customHeight="1" x14ac:dyDescent="0.2">
      <c r="A22" s="56" t="s">
        <v>75</v>
      </c>
      <c r="B22" s="20"/>
      <c r="C22" s="30">
        <f>SUM(C23+C24+C29+C34+C45)</f>
        <v>297230</v>
      </c>
      <c r="D22" s="30">
        <f>D23+D24+D29+D34+D45</f>
        <v>53800</v>
      </c>
      <c r="E22" s="30">
        <f>E23+E24+E29+E34+E45</f>
        <v>351030</v>
      </c>
      <c r="F22" s="30">
        <f>F23+F24+F29+F34+F45+F50+F51+F52</f>
        <v>282812</v>
      </c>
      <c r="G22" s="30">
        <f>G23+G24+G29+G34+G45+G50+G51+G52</f>
        <v>41186</v>
      </c>
      <c r="H22" s="57">
        <f>F22+G22</f>
        <v>323998</v>
      </c>
    </row>
    <row r="23" spans="1:8" ht="11.1" customHeight="1" x14ac:dyDescent="0.2">
      <c r="A23" s="75" t="s">
        <v>40</v>
      </c>
      <c r="B23" s="76" t="s">
        <v>4</v>
      </c>
      <c r="C23" s="77">
        <v>219500</v>
      </c>
      <c r="D23" s="77">
        <v>0</v>
      </c>
      <c r="E23" s="77">
        <f>SUM(C23:D23)</f>
        <v>219500</v>
      </c>
      <c r="F23" s="77">
        <v>213040</v>
      </c>
      <c r="G23" s="77"/>
      <c r="H23" s="57">
        <f>F23+G23</f>
        <v>213040</v>
      </c>
    </row>
    <row r="24" spans="1:8" ht="11.1" customHeight="1" x14ac:dyDescent="0.2">
      <c r="A24" s="78" t="s">
        <v>41</v>
      </c>
      <c r="B24" s="79" t="s">
        <v>5</v>
      </c>
      <c r="C24" s="77">
        <f>C25+C26+C27</f>
        <v>31230</v>
      </c>
      <c r="D24" s="77">
        <f>D25</f>
        <v>8500</v>
      </c>
      <c r="E24" s="77">
        <f>SUM(C24:D24)</f>
        <v>39730</v>
      </c>
      <c r="F24" s="77">
        <f>F25+F26</f>
        <v>26616</v>
      </c>
      <c r="G24" s="77">
        <f>G25+G26</f>
        <v>0</v>
      </c>
      <c r="H24" s="57">
        <f>F24+G24</f>
        <v>26616</v>
      </c>
    </row>
    <row r="25" spans="1:8" ht="11.1" customHeight="1" x14ac:dyDescent="0.2">
      <c r="A25" s="80" t="s">
        <v>42</v>
      </c>
      <c r="B25" s="81" t="s">
        <v>83</v>
      </c>
      <c r="C25" s="40">
        <v>26500</v>
      </c>
      <c r="D25" s="40">
        <v>8500</v>
      </c>
      <c r="E25" s="77">
        <f>SUM(C25:D25)</f>
        <v>35000</v>
      </c>
      <c r="F25" s="40">
        <v>22678</v>
      </c>
      <c r="G25" s="77"/>
      <c r="H25" s="57">
        <f>F25+G25</f>
        <v>22678</v>
      </c>
    </row>
    <row r="26" spans="1:8" ht="11.1" customHeight="1" x14ac:dyDescent="0.2">
      <c r="A26" s="82" t="s">
        <v>43</v>
      </c>
      <c r="B26" s="83" t="s">
        <v>84</v>
      </c>
      <c r="C26" s="40">
        <v>4730</v>
      </c>
      <c r="D26" s="77"/>
      <c r="E26" s="77">
        <f>SUM(C26:D26)</f>
        <v>4730</v>
      </c>
      <c r="F26" s="40">
        <v>3938</v>
      </c>
      <c r="G26" s="77"/>
      <c r="H26" s="57">
        <f>F26+G26</f>
        <v>3938</v>
      </c>
    </row>
    <row r="27" spans="1:8" ht="11.1" customHeight="1" x14ac:dyDescent="0.2">
      <c r="A27" s="82" t="s">
        <v>44</v>
      </c>
      <c r="B27" s="83" t="s">
        <v>88</v>
      </c>
      <c r="C27" s="77"/>
      <c r="D27" s="77"/>
      <c r="E27" s="77">
        <f>SUM(C27:D27)</f>
        <v>0</v>
      </c>
      <c r="F27" s="77"/>
      <c r="G27" s="77"/>
      <c r="H27" s="57">
        <f t="shared" ref="H27:H49" si="1">F27+G27</f>
        <v>0</v>
      </c>
    </row>
    <row r="28" spans="1:8" ht="11.1" customHeight="1" x14ac:dyDescent="0.2">
      <c r="A28" s="82" t="s">
        <v>45</v>
      </c>
      <c r="B28" s="83" t="s">
        <v>89</v>
      </c>
      <c r="C28" s="77"/>
      <c r="D28" s="77"/>
      <c r="E28" s="77"/>
      <c r="F28" s="77"/>
      <c r="G28" s="77"/>
      <c r="H28" s="57">
        <f t="shared" si="1"/>
        <v>0</v>
      </c>
    </row>
    <row r="29" spans="1:8" ht="11.1" customHeight="1" x14ac:dyDescent="0.2">
      <c r="A29" s="78" t="s">
        <v>90</v>
      </c>
      <c r="B29" s="79" t="s">
        <v>6</v>
      </c>
      <c r="C29" s="77">
        <f>C30+C32+C33</f>
        <v>46500</v>
      </c>
      <c r="D29" s="77"/>
      <c r="E29" s="77">
        <f>SUM(E30:E33)</f>
        <v>46500</v>
      </c>
      <c r="F29" s="77">
        <f>F30+F31+F32+F33</f>
        <v>43156</v>
      </c>
      <c r="G29" s="77">
        <f>G30+G31+G32+G33</f>
        <v>0</v>
      </c>
      <c r="H29" s="57">
        <f t="shared" si="1"/>
        <v>43156</v>
      </c>
    </row>
    <row r="30" spans="1:8" ht="11.1" customHeight="1" x14ac:dyDescent="0.2">
      <c r="A30" s="82" t="s">
        <v>46</v>
      </c>
      <c r="B30" s="84" t="s">
        <v>7</v>
      </c>
      <c r="C30" s="40">
        <v>28000</v>
      </c>
      <c r="D30" s="77"/>
      <c r="E30" s="77">
        <f>SUM(C30:D30)</f>
        <v>28000</v>
      </c>
      <c r="F30" s="40">
        <v>26577</v>
      </c>
      <c r="G30" s="77"/>
      <c r="H30" s="57">
        <f t="shared" si="1"/>
        <v>26577</v>
      </c>
    </row>
    <row r="31" spans="1:8" ht="11.1" customHeight="1" x14ac:dyDescent="0.2">
      <c r="A31" s="80" t="s">
        <v>76</v>
      </c>
      <c r="B31" s="84" t="s">
        <v>71</v>
      </c>
      <c r="C31" s="40"/>
      <c r="D31" s="77"/>
      <c r="E31" s="77"/>
      <c r="F31" s="40"/>
      <c r="G31" s="77"/>
      <c r="H31" s="57">
        <f t="shared" si="1"/>
        <v>0</v>
      </c>
    </row>
    <row r="32" spans="1:8" ht="11.1" customHeight="1" x14ac:dyDescent="0.2">
      <c r="A32" s="80" t="s">
        <v>47</v>
      </c>
      <c r="B32" s="84" t="s">
        <v>8</v>
      </c>
      <c r="C32" s="40">
        <v>12000</v>
      </c>
      <c r="D32" s="77"/>
      <c r="E32" s="77">
        <f>SUM(C32:D32)</f>
        <v>12000</v>
      </c>
      <c r="F32" s="40">
        <v>11104</v>
      </c>
      <c r="G32" s="77"/>
      <c r="H32" s="57">
        <f t="shared" si="1"/>
        <v>11104</v>
      </c>
    </row>
    <row r="33" spans="1:10" ht="11.1" customHeight="1" x14ac:dyDescent="0.2">
      <c r="A33" s="80" t="s">
        <v>48</v>
      </c>
      <c r="B33" s="84" t="s">
        <v>9</v>
      </c>
      <c r="C33" s="40">
        <v>6500</v>
      </c>
      <c r="D33" s="77"/>
      <c r="E33" s="77">
        <f>SUM(C33:D33)</f>
        <v>6500</v>
      </c>
      <c r="F33" s="40">
        <v>5475</v>
      </c>
      <c r="G33" s="77"/>
      <c r="H33" s="57">
        <f t="shared" si="1"/>
        <v>5475</v>
      </c>
    </row>
    <row r="34" spans="1:10" ht="11.1" customHeight="1" x14ac:dyDescent="0.2">
      <c r="A34" s="85" t="s">
        <v>49</v>
      </c>
      <c r="B34" s="79" t="s">
        <v>10</v>
      </c>
      <c r="C34" s="77"/>
      <c r="D34" s="77">
        <f>D35+D36+D37+D38+D39+D40+D41+D42+D43+D44</f>
        <v>43096</v>
      </c>
      <c r="E34" s="77">
        <f>E35+E36+E37+E38+E39+E41+E42+E43+E44</f>
        <v>43096</v>
      </c>
      <c r="F34" s="77">
        <f>F35+F36+F37+F38+F39+F40+F41+F43+F44</f>
        <v>0</v>
      </c>
      <c r="G34" s="77">
        <f>G35+G36+G37+G38+G39+G40+G41+G42+G43+G44</f>
        <v>38986</v>
      </c>
      <c r="H34" s="57">
        <f t="shared" si="1"/>
        <v>38986</v>
      </c>
      <c r="J34" s="6"/>
    </row>
    <row r="35" spans="1:10" ht="11.1" customHeight="1" x14ac:dyDescent="0.2">
      <c r="A35" s="86" t="s">
        <v>50</v>
      </c>
      <c r="B35" s="84" t="s">
        <v>11</v>
      </c>
      <c r="C35" s="77"/>
      <c r="D35" s="40">
        <v>1000</v>
      </c>
      <c r="E35" s="77">
        <f>D35</f>
        <v>1000</v>
      </c>
      <c r="F35" s="77"/>
      <c r="G35" s="40">
        <v>648</v>
      </c>
      <c r="H35" s="57">
        <f t="shared" si="1"/>
        <v>648</v>
      </c>
    </row>
    <row r="36" spans="1:10" ht="11.1" customHeight="1" x14ac:dyDescent="0.2">
      <c r="A36" s="86" t="s">
        <v>51</v>
      </c>
      <c r="B36" s="84" t="s">
        <v>12</v>
      </c>
      <c r="C36" s="77"/>
      <c r="D36" s="40">
        <v>5400</v>
      </c>
      <c r="E36" s="77">
        <f>D36</f>
        <v>5400</v>
      </c>
      <c r="F36" s="77"/>
      <c r="G36" s="40">
        <v>5100</v>
      </c>
      <c r="H36" s="57">
        <f t="shared" si="1"/>
        <v>5100</v>
      </c>
    </row>
    <row r="37" spans="1:10" ht="11.1" customHeight="1" x14ac:dyDescent="0.2">
      <c r="A37" s="86" t="s">
        <v>52</v>
      </c>
      <c r="B37" s="84" t="s">
        <v>13</v>
      </c>
      <c r="C37" s="77"/>
      <c r="D37" s="40">
        <v>6049</v>
      </c>
      <c r="E37" s="77">
        <f>D37</f>
        <v>6049</v>
      </c>
      <c r="F37" s="77"/>
      <c r="G37" s="40">
        <v>4732</v>
      </c>
      <c r="H37" s="57">
        <f t="shared" si="1"/>
        <v>4732</v>
      </c>
    </row>
    <row r="38" spans="1:10" ht="11.1" customHeight="1" x14ac:dyDescent="0.2">
      <c r="A38" s="86" t="s">
        <v>53</v>
      </c>
      <c r="B38" s="84" t="s">
        <v>14</v>
      </c>
      <c r="C38" s="77"/>
      <c r="D38" s="40">
        <v>10087</v>
      </c>
      <c r="E38" s="77">
        <f>D38</f>
        <v>10087</v>
      </c>
      <c r="F38" s="77"/>
      <c r="G38" s="40">
        <v>10087</v>
      </c>
      <c r="H38" s="57">
        <f t="shared" si="1"/>
        <v>10087</v>
      </c>
    </row>
    <row r="39" spans="1:10" ht="11.1" customHeight="1" x14ac:dyDescent="0.2">
      <c r="A39" s="86" t="s">
        <v>54</v>
      </c>
      <c r="B39" s="84" t="s">
        <v>15</v>
      </c>
      <c r="C39" s="77"/>
      <c r="D39" s="40">
        <v>19476</v>
      </c>
      <c r="E39" s="77">
        <f>D39</f>
        <v>19476</v>
      </c>
      <c r="F39" s="77"/>
      <c r="G39" s="40">
        <v>17717</v>
      </c>
      <c r="H39" s="57">
        <f t="shared" si="1"/>
        <v>17717</v>
      </c>
    </row>
    <row r="40" spans="1:10" ht="11.1" customHeight="1" x14ac:dyDescent="0.2">
      <c r="A40" s="86" t="s">
        <v>55</v>
      </c>
      <c r="B40" s="84" t="s">
        <v>16</v>
      </c>
      <c r="C40" s="77"/>
      <c r="D40" s="40"/>
      <c r="E40" s="77"/>
      <c r="F40" s="77"/>
      <c r="G40" s="40"/>
      <c r="H40" s="57">
        <f t="shared" si="1"/>
        <v>0</v>
      </c>
    </row>
    <row r="41" spans="1:10" ht="11.1" customHeight="1" x14ac:dyDescent="0.2">
      <c r="A41" s="86" t="s">
        <v>56</v>
      </c>
      <c r="B41" s="84" t="s">
        <v>17</v>
      </c>
      <c r="C41" s="77"/>
      <c r="D41" s="40">
        <v>500</v>
      </c>
      <c r="E41" s="77">
        <f>D41</f>
        <v>500</v>
      </c>
      <c r="F41" s="77"/>
      <c r="G41" s="40">
        <v>118</v>
      </c>
      <c r="H41" s="57">
        <f t="shared" si="1"/>
        <v>118</v>
      </c>
    </row>
    <row r="42" spans="1:10" ht="11.1" customHeight="1" x14ac:dyDescent="0.2">
      <c r="A42" s="86" t="s">
        <v>93</v>
      </c>
      <c r="B42" s="84" t="s">
        <v>94</v>
      </c>
      <c r="C42" s="77"/>
      <c r="D42" s="40"/>
      <c r="E42" s="77"/>
      <c r="F42" s="77"/>
      <c r="G42" s="77"/>
      <c r="H42" s="57">
        <f t="shared" si="1"/>
        <v>0</v>
      </c>
    </row>
    <row r="43" spans="1:10" ht="11.1" customHeight="1" x14ac:dyDescent="0.2">
      <c r="A43" s="86" t="s">
        <v>57</v>
      </c>
      <c r="B43" s="84" t="s">
        <v>18</v>
      </c>
      <c r="C43" s="77"/>
      <c r="D43" s="40">
        <v>584</v>
      </c>
      <c r="E43" s="77">
        <f>D43</f>
        <v>584</v>
      </c>
      <c r="F43" s="77"/>
      <c r="G43" s="40">
        <v>584</v>
      </c>
      <c r="H43" s="57">
        <f t="shared" si="1"/>
        <v>584</v>
      </c>
    </row>
    <row r="44" spans="1:10" ht="11.1" customHeight="1" x14ac:dyDescent="0.2">
      <c r="A44" s="86" t="s">
        <v>58</v>
      </c>
      <c r="B44" s="87" t="s">
        <v>19</v>
      </c>
      <c r="C44" s="77"/>
      <c r="D44" s="77"/>
      <c r="E44" s="77"/>
      <c r="F44" s="77"/>
      <c r="G44" s="77"/>
      <c r="H44" s="57">
        <f t="shared" si="1"/>
        <v>0</v>
      </c>
    </row>
    <row r="45" spans="1:10" ht="11.1" customHeight="1" x14ac:dyDescent="0.2">
      <c r="A45" s="88" t="s">
        <v>59</v>
      </c>
      <c r="B45" s="89" t="s">
        <v>20</v>
      </c>
      <c r="C45" s="77"/>
      <c r="D45" s="77">
        <f>D46+D47</f>
        <v>2204</v>
      </c>
      <c r="E45" s="77">
        <f>D45</f>
        <v>2204</v>
      </c>
      <c r="F45" s="77">
        <f>F46+F47</f>
        <v>0</v>
      </c>
      <c r="G45" s="77">
        <f>G46+G47</f>
        <v>2200</v>
      </c>
      <c r="H45" s="57">
        <f t="shared" si="1"/>
        <v>2200</v>
      </c>
    </row>
    <row r="46" spans="1:10" ht="11.1" customHeight="1" x14ac:dyDescent="0.2">
      <c r="A46" s="82" t="s">
        <v>60</v>
      </c>
      <c r="B46" s="87" t="s">
        <v>21</v>
      </c>
      <c r="C46" s="77"/>
      <c r="D46" s="40">
        <v>100</v>
      </c>
      <c r="E46" s="77">
        <f>D46</f>
        <v>100</v>
      </c>
      <c r="F46" s="77"/>
      <c r="G46" s="40">
        <v>97</v>
      </c>
      <c r="H46" s="57">
        <f t="shared" si="1"/>
        <v>97</v>
      </c>
    </row>
    <row r="47" spans="1:10" ht="11.1" customHeight="1" x14ac:dyDescent="0.2">
      <c r="A47" s="58" t="s">
        <v>61</v>
      </c>
      <c r="B47" s="38" t="s">
        <v>22</v>
      </c>
      <c r="C47" s="30"/>
      <c r="D47" s="39">
        <v>2104</v>
      </c>
      <c r="E47" s="30">
        <f>D47</f>
        <v>2104</v>
      </c>
      <c r="F47" s="30"/>
      <c r="G47" s="39">
        <v>2103</v>
      </c>
      <c r="H47" s="57">
        <f t="shared" si="1"/>
        <v>2103</v>
      </c>
    </row>
    <row r="48" spans="1:10" ht="11.1" customHeight="1" x14ac:dyDescent="0.2">
      <c r="A48" s="59" t="s">
        <v>91</v>
      </c>
      <c r="B48" s="24"/>
      <c r="C48" s="30"/>
      <c r="D48" s="30"/>
      <c r="E48" s="30"/>
      <c r="F48" s="30"/>
      <c r="G48" s="30"/>
      <c r="H48" s="57"/>
    </row>
    <row r="49" spans="1:8" ht="11.1" customHeight="1" x14ac:dyDescent="0.2">
      <c r="A49" s="60" t="s">
        <v>62</v>
      </c>
      <c r="B49" s="24"/>
      <c r="C49" s="30"/>
      <c r="D49" s="30"/>
      <c r="E49" s="30"/>
      <c r="F49" s="30">
        <f>F50+F51+F52</f>
        <v>0</v>
      </c>
      <c r="G49" s="30">
        <f>G50+G51+G52</f>
        <v>0</v>
      </c>
      <c r="H49" s="57">
        <f t="shared" si="1"/>
        <v>0</v>
      </c>
    </row>
    <row r="50" spans="1:8" ht="11.1" customHeight="1" x14ac:dyDescent="0.2">
      <c r="A50" s="60" t="s">
        <v>63</v>
      </c>
      <c r="B50" s="24" t="s">
        <v>23</v>
      </c>
      <c r="C50" s="30"/>
      <c r="D50" s="30"/>
      <c r="E50" s="30"/>
      <c r="F50" s="30"/>
      <c r="G50" s="30"/>
      <c r="H50" s="53"/>
    </row>
    <row r="51" spans="1:8" ht="11.1" customHeight="1" x14ac:dyDescent="0.2">
      <c r="A51" s="60" t="s">
        <v>64</v>
      </c>
      <c r="B51" s="24" t="s">
        <v>66</v>
      </c>
      <c r="C51" s="30"/>
      <c r="D51" s="30"/>
      <c r="E51" s="30"/>
      <c r="F51" s="30"/>
      <c r="G51" s="30"/>
      <c r="H51" s="53"/>
    </row>
    <row r="52" spans="1:8" ht="11.1" customHeight="1" x14ac:dyDescent="0.2">
      <c r="A52" s="60" t="s">
        <v>65</v>
      </c>
      <c r="B52" s="24" t="s">
        <v>66</v>
      </c>
      <c r="C52" s="30"/>
      <c r="D52" s="30"/>
      <c r="E52" s="30"/>
      <c r="F52" s="30"/>
      <c r="G52" s="30"/>
      <c r="H52" s="53"/>
    </row>
    <row r="53" spans="1:8" ht="11.1" customHeight="1" x14ac:dyDescent="0.2">
      <c r="A53" s="60" t="s">
        <v>77</v>
      </c>
      <c r="B53" s="26"/>
      <c r="C53" s="30"/>
      <c r="D53" s="30"/>
      <c r="E53" s="30"/>
      <c r="F53" s="30"/>
      <c r="G53" s="30"/>
      <c r="H53" s="53"/>
    </row>
    <row r="54" spans="1:8" ht="11.1" customHeight="1" x14ac:dyDescent="0.2">
      <c r="A54" s="59" t="s">
        <v>78</v>
      </c>
      <c r="B54" s="22"/>
      <c r="C54" s="30"/>
      <c r="D54" s="30"/>
      <c r="E54" s="30"/>
      <c r="F54" s="30"/>
      <c r="G54" s="30"/>
      <c r="H54" s="53"/>
    </row>
    <row r="55" spans="1:8" ht="11.1" customHeight="1" x14ac:dyDescent="0.2">
      <c r="A55" s="60" t="s">
        <v>79</v>
      </c>
      <c r="B55" s="25"/>
      <c r="C55" s="30"/>
      <c r="D55" s="30"/>
      <c r="E55" s="30"/>
      <c r="F55" s="30"/>
      <c r="G55" s="30"/>
      <c r="H55" s="53"/>
    </row>
    <row r="56" spans="1:8" ht="11.25" customHeight="1" x14ac:dyDescent="0.2">
      <c r="A56" s="59" t="s">
        <v>80</v>
      </c>
      <c r="B56" s="26"/>
      <c r="C56" s="41"/>
      <c r="D56" s="41"/>
      <c r="E56" s="41"/>
      <c r="F56" s="41"/>
      <c r="G56" s="41"/>
      <c r="H56" s="61"/>
    </row>
    <row r="57" spans="1:8" ht="15" customHeight="1" thickBot="1" x14ac:dyDescent="0.25">
      <c r="A57" s="62" t="s">
        <v>67</v>
      </c>
      <c r="B57" s="63" t="s">
        <v>68</v>
      </c>
      <c r="C57" s="64">
        <f>C20</f>
        <v>297230</v>
      </c>
      <c r="D57" s="64">
        <f>D20</f>
        <v>53800</v>
      </c>
      <c r="E57" s="64">
        <f>SUM(C57:D57)</f>
        <v>351030</v>
      </c>
      <c r="F57" s="64">
        <f>F22+F48+F49</f>
        <v>282812</v>
      </c>
      <c r="G57" s="64">
        <f>G22+G48+G49</f>
        <v>41186</v>
      </c>
      <c r="H57" s="65">
        <f>F57+G57</f>
        <v>323998</v>
      </c>
    </row>
    <row r="58" spans="1:8" ht="16.5" customHeight="1" x14ac:dyDescent="0.2">
      <c r="A58" s="42" t="s">
        <v>69</v>
      </c>
      <c r="B58" s="43"/>
      <c r="C58" s="44"/>
      <c r="D58" s="44"/>
      <c r="E58" s="44"/>
      <c r="F58" s="44"/>
      <c r="G58" s="44"/>
      <c r="H58" s="45"/>
    </row>
    <row r="59" spans="1:8" ht="13.5" customHeight="1" thickBot="1" x14ac:dyDescent="0.25">
      <c r="A59" s="46" t="s">
        <v>81</v>
      </c>
      <c r="B59" s="47"/>
      <c r="C59" s="48">
        <f>SUM(C57/E57)</f>
        <v>0.84673674614705297</v>
      </c>
      <c r="D59" s="48">
        <f>SUM(D57/E57)</f>
        <v>0.15326325385294703</v>
      </c>
      <c r="E59" s="48">
        <f>SUM(C59:D59)</f>
        <v>1</v>
      </c>
      <c r="F59" s="48">
        <f>SUM(F57/H57)</f>
        <v>0.87288193136994674</v>
      </c>
      <c r="G59" s="48">
        <f>SUM(G57/H57)</f>
        <v>0.12711806863005326</v>
      </c>
      <c r="H59" s="49">
        <f>SUM(F59:G59)</f>
        <v>1</v>
      </c>
    </row>
    <row r="60" spans="1:8" ht="11.1" customHeight="1" x14ac:dyDescent="0.2"/>
    <row r="61" spans="1:8" ht="11.1" customHeight="1" x14ac:dyDescent="0.2"/>
    <row r="62" spans="1:8" ht="11.1" customHeight="1" x14ac:dyDescent="0.2">
      <c r="A62" s="7" t="s">
        <v>85</v>
      </c>
      <c r="C62" s="1" t="s">
        <v>70</v>
      </c>
    </row>
    <row r="63" spans="1:8" ht="11.1" customHeight="1" x14ac:dyDescent="0.2">
      <c r="A63" s="31"/>
      <c r="B63" s="31"/>
      <c r="C63" s="31"/>
    </row>
    <row r="64" spans="1:8" ht="11.1" customHeight="1" x14ac:dyDescent="0.2">
      <c r="A64" s="8"/>
    </row>
  </sheetData>
  <mergeCells count="4">
    <mergeCell ref="C5:E5"/>
    <mergeCell ref="F5:G5"/>
    <mergeCell ref="H5:H8"/>
    <mergeCell ref="G1:H1"/>
  </mergeCells>
  <phoneticPr fontId="12" type="noConversion"/>
  <pageMargins left="0.11811023622047245" right="0.11811023622047245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D.hristova</dc:creator>
  <cp:lastModifiedBy>D.hristova</cp:lastModifiedBy>
  <cp:lastPrinted>2021-07-19T14:27:34Z</cp:lastPrinted>
  <dcterms:created xsi:type="dcterms:W3CDTF">2018-01-16T10:58:23Z</dcterms:created>
  <dcterms:modified xsi:type="dcterms:W3CDTF">2021-07-20T06:35:17Z</dcterms:modified>
</cp:coreProperties>
</file>