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X:\BUDGET_OTCHET\Отчет за изпълнението 2021\Работни\"/>
    </mc:Choice>
  </mc:AlternateContent>
  <bookViews>
    <workbookView xWindow="480" yWindow="210" windowWidth="15480" windowHeight="946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47" i="1" l="1"/>
  <c r="H31" i="1"/>
  <c r="C31" i="1"/>
  <c r="D19" i="1" l="1"/>
  <c r="B37" i="2"/>
  <c r="C37" i="2"/>
  <c r="B36" i="2"/>
  <c r="C36" i="2"/>
  <c r="C85" i="1"/>
  <c r="C67" i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4" i="2"/>
  <c r="D3" i="2"/>
  <c r="H56" i="1"/>
  <c r="G34" i="1"/>
  <c r="H34" i="1"/>
  <c r="H27" i="1" s="1"/>
  <c r="G31" i="1"/>
  <c r="G27" i="1" s="1"/>
  <c r="G38" i="1"/>
  <c r="H38" i="1"/>
  <c r="G40" i="1"/>
  <c r="C34" i="1"/>
  <c r="C27" i="1"/>
  <c r="F27" i="1"/>
  <c r="H67" i="1"/>
  <c r="E67" i="1"/>
  <c r="C40" i="1"/>
  <c r="F38" i="1"/>
  <c r="F37" i="1" s="1"/>
  <c r="C38" i="1"/>
  <c r="G24" i="1"/>
  <c r="G15" i="1" s="1"/>
  <c r="C7" i="1"/>
  <c r="G7" i="1"/>
  <c r="D85" i="1"/>
  <c r="D90" i="1" s="1"/>
  <c r="C53" i="1"/>
  <c r="C56" i="1"/>
  <c r="D15" i="1"/>
  <c r="D47" i="1"/>
  <c r="E56" i="1"/>
  <c r="E53" i="1"/>
  <c r="E85" i="1"/>
  <c r="H62" i="1"/>
  <c r="C62" i="1" s="1"/>
  <c r="H53" i="1"/>
  <c r="H85" i="1"/>
  <c r="C24" i="1"/>
  <c r="F19" i="1"/>
  <c r="F15" i="1" s="1"/>
  <c r="C19" i="1"/>
  <c r="H83" i="1" l="1"/>
  <c r="H90" i="1" s="1"/>
  <c r="C83" i="1"/>
  <c r="C90" i="1" s="1"/>
  <c r="G37" i="1"/>
  <c r="D37" i="2"/>
  <c r="D36" i="2"/>
  <c r="C15" i="1"/>
  <c r="E83" i="1"/>
  <c r="E90" i="1" s="1"/>
  <c r="G47" i="1"/>
  <c r="C37" i="1"/>
  <c r="C47" i="1" l="1"/>
</calcChain>
</file>

<file path=xl/sharedStrings.xml><?xml version="1.0" encoding="utf-8"?>
<sst xmlns="http://schemas.openxmlformats.org/spreadsheetml/2006/main" count="192" uniqueCount="178">
  <si>
    <t>Наименование на приходите, бюджетните взаимоотнешения и финансирането</t>
  </si>
  <si>
    <t>§§</t>
  </si>
  <si>
    <t>Съфинанси</t>
  </si>
  <si>
    <t>ране от бюджета на общината</t>
  </si>
  <si>
    <t>Допълнител</t>
  </si>
  <si>
    <t>но финансиране от бюджета на общината</t>
  </si>
  <si>
    <t>От донори и национално съфинансиране</t>
  </si>
  <si>
    <t>I. Приходи</t>
  </si>
  <si>
    <t>Приходи от лихви по текущи банкови сметки</t>
  </si>
  <si>
    <t>24 08</t>
  </si>
  <si>
    <t>Текущи помощи и дарения от страната</t>
  </si>
  <si>
    <t>45 01</t>
  </si>
  <si>
    <t>Текущи помощи и дарения от ЕС</t>
  </si>
  <si>
    <t>46 10</t>
  </si>
  <si>
    <t>Текущи помощи и дарения от други межд.организации</t>
  </si>
  <si>
    <t>Текущи помощи и дарения от чужбина</t>
  </si>
  <si>
    <t>46 70</t>
  </si>
  <si>
    <t>II. Трансфери</t>
  </si>
  <si>
    <t xml:space="preserve">Трансфери между бюджети (нето) </t>
  </si>
  <si>
    <t>61 00</t>
  </si>
  <si>
    <t>-получени трансфери /+/</t>
  </si>
  <si>
    <t>61 01</t>
  </si>
  <si>
    <t>-предоставени трансфери /-/</t>
  </si>
  <si>
    <t>61 02</t>
  </si>
  <si>
    <t xml:space="preserve">Трансфери между бюджети и сметки за средствата от ЕС (нето) </t>
  </si>
  <si>
    <t>62 00</t>
  </si>
  <si>
    <t>62 01</t>
  </si>
  <si>
    <t>62 02</t>
  </si>
  <si>
    <t xml:space="preserve">Трансфери между сметки за средствата от ЕС (нето) </t>
  </si>
  <si>
    <t>63 00</t>
  </si>
  <si>
    <t>63 01</t>
  </si>
  <si>
    <t>63 02</t>
  </si>
  <si>
    <t>III. Временни безлихвени заеми</t>
  </si>
  <si>
    <t>Временни безл.заеми между бюджети (нето)</t>
  </si>
  <si>
    <t>75 00</t>
  </si>
  <si>
    <t>- получени врем. безл. заеми /+/</t>
  </si>
  <si>
    <t>- възстановени врем. безл. заеми /-/</t>
  </si>
  <si>
    <t>Временни безл. заеми заеми между бюджети и сметки за средства от ЕС (нето)</t>
  </si>
  <si>
    <t>76 00</t>
  </si>
  <si>
    <t>Временни безл. заеми между сметки за средства от ЕС (нето)</t>
  </si>
  <si>
    <t>77 00</t>
  </si>
  <si>
    <t>IV. Операции с финансови активи и пасиви</t>
  </si>
  <si>
    <t>Събрани средства и извършени плащания за сметка на други бюджети, сметки и фондове - нето (+/-)</t>
  </si>
  <si>
    <t>88-00</t>
  </si>
  <si>
    <t>Събрани средства и извършени плащания от/за сметки за средства от ЕС - нето (+/-)</t>
  </si>
  <si>
    <t>88-03</t>
  </si>
  <si>
    <t>Депозити и средства по сметки (нето)(+/-)</t>
  </si>
  <si>
    <t>95 00</t>
  </si>
  <si>
    <t>Остатък в левове по сметки от предходния период /+/</t>
  </si>
  <si>
    <t>95 01</t>
  </si>
  <si>
    <t>Остатък в левова равностойност по валутни сметки от предходния период /+/</t>
  </si>
  <si>
    <t>95 02</t>
  </si>
  <si>
    <t>Остатък от предходния период (95-03 до 95-06) (+)</t>
  </si>
  <si>
    <t>Наличност в левове по сметки в края на периода /-/</t>
  </si>
  <si>
    <t>95 07</t>
  </si>
  <si>
    <t>Наличност  в левова равностойност по валутни сметки в края на периода /-/</t>
  </si>
  <si>
    <t>95 08</t>
  </si>
  <si>
    <t>Наличност в края на периода (95-09 до 95-12) (-)</t>
  </si>
  <si>
    <t>Всичко приходи, трансфери, финансирания:</t>
  </si>
  <si>
    <t>Наименование на разходите</t>
  </si>
  <si>
    <t>Заплати и възнагр. на персонала по трудови и служебни правоотношения</t>
  </si>
  <si>
    <t>01 00</t>
  </si>
  <si>
    <t>-заплати и възнагр. на персонала по трудови правоотношения</t>
  </si>
  <si>
    <t>01 01</t>
  </si>
  <si>
    <t>-заплати и възнагр. на персонала по служебни правоотношения</t>
  </si>
  <si>
    <t>01 02</t>
  </si>
  <si>
    <t>Др. възнаграждения и плащания на персонала</t>
  </si>
  <si>
    <t>02 00</t>
  </si>
  <si>
    <t>- за нещатен персонал по трудови правоотн</t>
  </si>
  <si>
    <t>02 01</t>
  </si>
  <si>
    <t>- за персонала по извънтр. правоотношения</t>
  </si>
  <si>
    <t>02 02</t>
  </si>
  <si>
    <t xml:space="preserve"> - изплатени суми от СБКО, за облекло и други на персонала, с характер на възнаграждение</t>
  </si>
  <si>
    <t>02 05</t>
  </si>
  <si>
    <t>- обезщетения на персонала</t>
  </si>
  <si>
    <t>02 08</t>
  </si>
  <si>
    <t>- други плащания и възнаграждения</t>
  </si>
  <si>
    <t>02 09</t>
  </si>
  <si>
    <t>Задължителни осиг. вноски от работодател</t>
  </si>
  <si>
    <t>05 00</t>
  </si>
  <si>
    <t>- осиг. вноски от работодатели за ДОО</t>
  </si>
  <si>
    <t>05 51</t>
  </si>
  <si>
    <t xml:space="preserve"> - осигурителни вноски от работодатели за Учителския пенсионен фонд (УчПФ)</t>
  </si>
  <si>
    <t>05 52</t>
  </si>
  <si>
    <t>- здравно-осиг. вноски от работодатели</t>
  </si>
  <si>
    <t>05 60</t>
  </si>
  <si>
    <t>- вноски за допълн. задълж.осигуряване</t>
  </si>
  <si>
    <t>05 80</t>
  </si>
  <si>
    <t>Издръжка</t>
  </si>
  <si>
    <t>10 00</t>
  </si>
  <si>
    <t>- храна</t>
  </si>
  <si>
    <t>10 11</t>
  </si>
  <si>
    <t>-постелен инвентар и облекло</t>
  </si>
  <si>
    <t>10 13</t>
  </si>
  <si>
    <t>-учебни и научно-изследователски разходи и книги за библиотеките</t>
  </si>
  <si>
    <t>10 14</t>
  </si>
  <si>
    <t>- материали</t>
  </si>
  <si>
    <t>10 15</t>
  </si>
  <si>
    <t>- вода, горива, енергия</t>
  </si>
  <si>
    <t>10 16</t>
  </si>
  <si>
    <t>- разходи за външни услуги</t>
  </si>
  <si>
    <t>10 20</t>
  </si>
  <si>
    <t>- текущ ремонт</t>
  </si>
  <si>
    <t>10 30</t>
  </si>
  <si>
    <t>- командировки в страната</t>
  </si>
  <si>
    <t>10 51</t>
  </si>
  <si>
    <t>- командировки в чужбина</t>
  </si>
  <si>
    <t>10 52</t>
  </si>
  <si>
    <t>- разходи за застраховки</t>
  </si>
  <si>
    <t>10 62</t>
  </si>
  <si>
    <t>Всичко разходи:</t>
  </si>
  <si>
    <t>Капиталови разходи</t>
  </si>
  <si>
    <t>основен ремонт</t>
  </si>
  <si>
    <t>51 00</t>
  </si>
  <si>
    <t>придобиване на ДМА</t>
  </si>
  <si>
    <t>52 00</t>
  </si>
  <si>
    <t>придобиване на НДА</t>
  </si>
  <si>
    <t>53 00</t>
  </si>
  <si>
    <t>капиталови трансфери</t>
  </si>
  <si>
    <t>55 00</t>
  </si>
  <si>
    <t>-стипендии</t>
  </si>
  <si>
    <t>КМЕТ НА ОБЩИНА ШУМЕН</t>
  </si>
  <si>
    <t>Съгласувал:</t>
  </si>
  <si>
    <t>Татяна Костова</t>
  </si>
  <si>
    <t>Изготвили:</t>
  </si>
  <si>
    <t>Десислава Петрова</t>
  </si>
  <si>
    <t>Директор на дирекция „Бюджет и финанси и ЧР”</t>
  </si>
  <si>
    <t>Росица Матеева</t>
  </si>
  <si>
    <t>Началник на отдел „ЕБС“</t>
  </si>
  <si>
    <t>ЛЮБОМИР ХРИСТОВ</t>
  </si>
  <si>
    <t>36 01</t>
  </si>
  <si>
    <t>Реализирани курсови разлики</t>
  </si>
  <si>
    <t>46 30</t>
  </si>
  <si>
    <t>Допълнително</t>
  </si>
  <si>
    <t xml:space="preserve"> финансиране от бюджета на общината</t>
  </si>
  <si>
    <t xml:space="preserve">Съфинансиране </t>
  </si>
  <si>
    <t>от бюджета на общината</t>
  </si>
  <si>
    <t>ПРИЛОЖЕНИЕ № 7</t>
  </si>
  <si>
    <t>52-02</t>
  </si>
  <si>
    <t>53-01</t>
  </si>
  <si>
    <t>62-01</t>
  </si>
  <si>
    <t>63-01</t>
  </si>
  <si>
    <t>сес-ксф</t>
  </si>
  <si>
    <t>сес-дес</t>
  </si>
  <si>
    <t>52-01</t>
  </si>
  <si>
    <t>сес-дмп</t>
  </si>
  <si>
    <t>сес-ра</t>
  </si>
  <si>
    <t>общо</t>
  </si>
  <si>
    <t>(0201</t>
  </si>
  <si>
    <t>(0202</t>
  </si>
  <si>
    <t>(0205</t>
  </si>
  <si>
    <t>(0209</t>
  </si>
  <si>
    <t>(0551</t>
  </si>
  <si>
    <t>(0552</t>
  </si>
  <si>
    <t>(0560</t>
  </si>
  <si>
    <t>(0580</t>
  </si>
  <si>
    <t>(10-11</t>
  </si>
  <si>
    <t>(10-13</t>
  </si>
  <si>
    <t>(10-14</t>
  </si>
  <si>
    <t>(10-15</t>
  </si>
  <si>
    <t>(10-16</t>
  </si>
  <si>
    <t>(10-20</t>
  </si>
  <si>
    <t>(10-51</t>
  </si>
  <si>
    <t>(10-62</t>
  </si>
  <si>
    <t>приходи</t>
  </si>
  <si>
    <t>разходи</t>
  </si>
  <si>
    <t>ПОДРОБЕН ГОДИШЕН ОТЧЕТ ЗА СМЕТКИТЕ ЗА СРЕДСТВА ОТ ЕС ПРЕЗ 2021 Г.</t>
  </si>
  <si>
    <t>Отчет 2021 г.</t>
  </si>
  <si>
    <t>Общо за 2021 г.</t>
  </si>
  <si>
    <t>10 92</t>
  </si>
  <si>
    <t xml:space="preserve"> - разходи за договорни санкции и неустойки, съдебни обезщетения и разноски</t>
  </si>
  <si>
    <t> -Текущи трансфери, обезщетения и помощи за домакинствата</t>
  </si>
  <si>
    <t>-Предоставени текущи и капиталови трансфери за чужбина</t>
  </si>
  <si>
    <t>40 00</t>
  </si>
  <si>
    <t>42 00</t>
  </si>
  <si>
    <t>49 00</t>
  </si>
  <si>
    <t>45 00</t>
  </si>
  <si>
    <t xml:space="preserve">Субсидии и други текущи трансфери за юридически лица с нестопанска цел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</si>
</sst>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u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justify" vertical="center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2" borderId="3" xfId="0" applyFont="1" applyFill="1" applyBorder="1" applyAlignment="1">
      <alignment horizontal="justify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5" fillId="0" borderId="3" xfId="0" quotePrefix="1" applyFont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4" xfId="0" applyBorder="1" applyAlignment="1">
      <alignment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3" xfId="0" quotePrefix="1" applyFont="1" applyBorder="1" applyAlignment="1">
      <alignment vertical="center" wrapText="1"/>
    </xf>
    <xf numFmtId="3" fontId="3" fillId="0" borderId="2" xfId="0" applyNumberFormat="1" applyFont="1" applyFill="1" applyBorder="1" applyAlignment="1">
      <alignment horizontal="right" vertical="center"/>
    </xf>
    <xf numFmtId="0" fontId="0" fillId="0" borderId="5" xfId="0" applyBorder="1"/>
    <xf numFmtId="3" fontId="3" fillId="3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right" vertical="center"/>
    </xf>
    <xf numFmtId="3" fontId="5" fillId="0" borderId="7" xfId="0" applyNumberFormat="1" applyFont="1" applyBorder="1" applyAlignment="1">
      <alignment horizontal="right" vertical="center"/>
    </xf>
    <xf numFmtId="3" fontId="5" fillId="0" borderId="8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3" fontId="5" fillId="0" borderId="4" xfId="0" applyNumberFormat="1" applyFont="1" applyBorder="1" applyAlignment="1">
      <alignment horizontal="right" vertical="center"/>
    </xf>
    <xf numFmtId="3" fontId="2" fillId="3" borderId="4" xfId="0" applyNumberFormat="1" applyFont="1" applyFill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3" fontId="3" fillId="3" borderId="4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3" fontId="2" fillId="3" borderId="5" xfId="0" applyNumberFormat="1" applyFont="1" applyFill="1" applyBorder="1" applyAlignment="1">
      <alignment horizontal="right" vertical="center"/>
    </xf>
    <xf numFmtId="3" fontId="2" fillId="3" borderId="3" xfId="0" applyNumberFormat="1" applyFont="1" applyFill="1" applyBorder="1" applyAlignment="1">
      <alignment horizontal="right" vertical="center"/>
    </xf>
    <xf numFmtId="3" fontId="3" fillId="3" borderId="3" xfId="0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4" fillId="3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Fill="1"/>
    <xf numFmtId="3" fontId="2" fillId="3" borderId="1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0" fillId="0" borderId="7" xfId="0" applyBorder="1"/>
    <xf numFmtId="0" fontId="14" fillId="0" borderId="7" xfId="0" applyFont="1" applyBorder="1"/>
    <xf numFmtId="0" fontId="1" fillId="0" borderId="7" xfId="0" applyFont="1" applyBorder="1"/>
    <xf numFmtId="16" fontId="0" fillId="0" borderId="7" xfId="0" applyNumberFormat="1" applyBorder="1"/>
    <xf numFmtId="3" fontId="2" fillId="3" borderId="10" xfId="0" applyNumberFormat="1" applyFont="1" applyFill="1" applyBorder="1" applyAlignment="1">
      <alignment horizontal="right" vertical="center"/>
    </xf>
    <xf numFmtId="0" fontId="4" fillId="3" borderId="10" xfId="0" applyFont="1" applyFill="1" applyBorder="1" applyAlignment="1">
      <alignment vertical="center" wrapText="1"/>
    </xf>
    <xf numFmtId="3" fontId="2" fillId="3" borderId="0" xfId="0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12" fillId="0" borderId="0" xfId="0" applyFont="1"/>
    <xf numFmtId="3" fontId="3" fillId="0" borderId="9" xfId="0" applyNumberFormat="1" applyFont="1" applyBorder="1" applyAlignment="1">
      <alignment horizontal="right" vertical="center"/>
    </xf>
    <xf numFmtId="3" fontId="3" fillId="0" borderId="20" xfId="0" applyNumberFormat="1" applyFont="1" applyBorder="1" applyAlignment="1">
      <alignment horizontal="right" vertical="center"/>
    </xf>
    <xf numFmtId="3" fontId="2" fillId="3" borderId="2" xfId="0" applyNumberFormat="1" applyFont="1" applyFill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right" wrapText="1"/>
    </xf>
    <xf numFmtId="3" fontId="3" fillId="3" borderId="15" xfId="0" applyNumberFormat="1" applyFont="1" applyFill="1" applyBorder="1" applyAlignment="1">
      <alignment horizontal="justify" vertical="center"/>
    </xf>
    <xf numFmtId="3" fontId="3" fillId="3" borderId="6" xfId="0" applyNumberFormat="1" applyFont="1" applyFill="1" applyBorder="1" applyAlignment="1">
      <alignment horizontal="justify" vertical="center"/>
    </xf>
    <xf numFmtId="3" fontId="3" fillId="3" borderId="15" xfId="0" applyNumberFormat="1" applyFont="1" applyFill="1" applyBorder="1" applyAlignment="1">
      <alignment horizontal="right" vertical="center"/>
    </xf>
    <xf numFmtId="3" fontId="3" fillId="3" borderId="6" xfId="0" applyNumberFormat="1" applyFont="1" applyFill="1" applyBorder="1" applyAlignment="1">
      <alignment horizontal="right" vertical="center"/>
    </xf>
    <xf numFmtId="3" fontId="5" fillId="0" borderId="18" xfId="0" applyNumberFormat="1" applyFont="1" applyBorder="1" applyAlignment="1">
      <alignment horizontal="right" vertical="center"/>
    </xf>
    <xf numFmtId="3" fontId="5" fillId="0" borderId="12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right" vertical="center"/>
    </xf>
    <xf numFmtId="3" fontId="5" fillId="0" borderId="13" xfId="0" applyNumberFormat="1" applyFont="1" applyBorder="1" applyAlignment="1">
      <alignment horizontal="right" vertical="center"/>
    </xf>
    <xf numFmtId="3" fontId="5" fillId="0" borderId="7" xfId="0" applyNumberFormat="1" applyFont="1" applyBorder="1" applyAlignment="1">
      <alignment horizontal="right" vertical="center"/>
    </xf>
    <xf numFmtId="0" fontId="5" fillId="0" borderId="1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right" vertical="center"/>
    </xf>
    <xf numFmtId="3" fontId="5" fillId="0" borderId="8" xfId="0" applyNumberFormat="1" applyFont="1" applyBorder="1" applyAlignment="1">
      <alignment horizontal="right" vertical="center"/>
    </xf>
    <xf numFmtId="3" fontId="3" fillId="0" borderId="14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3" fontId="3" fillId="0" borderId="15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3" fontId="2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/>
    </xf>
    <xf numFmtId="3" fontId="3" fillId="0" borderId="12" xfId="0" applyNumberFormat="1" applyFont="1" applyBorder="1" applyAlignment="1">
      <alignment horizontal="right" vertical="center"/>
    </xf>
    <xf numFmtId="3" fontId="3" fillId="0" borderId="13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3" fontId="2" fillId="3" borderId="15" xfId="0" applyNumberFormat="1" applyFont="1" applyFill="1" applyBorder="1" applyAlignment="1">
      <alignment horizontal="right" vertical="center"/>
    </xf>
    <xf numFmtId="3" fontId="2" fillId="3" borderId="6" xfId="0" applyNumberFormat="1" applyFont="1" applyFill="1" applyBorder="1" applyAlignment="1">
      <alignment horizontal="right" vertical="center"/>
    </xf>
    <xf numFmtId="3" fontId="2" fillId="0" borderId="15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3" fontId="2" fillId="3" borderId="2" xfId="0" applyNumberFormat="1" applyFont="1" applyFill="1" applyBorder="1" applyAlignment="1">
      <alignment horizontal="right" vertical="center"/>
    </xf>
    <xf numFmtId="3" fontId="2" fillId="3" borderId="11" xfId="0" applyNumberFormat="1" applyFont="1" applyFill="1" applyBorder="1" applyAlignment="1">
      <alignment horizontal="right" vertical="center"/>
    </xf>
    <xf numFmtId="3" fontId="2" fillId="3" borderId="12" xfId="0" applyNumberFormat="1" applyFont="1" applyFill="1" applyBorder="1" applyAlignment="1">
      <alignment horizontal="right" vertical="center"/>
    </xf>
    <xf numFmtId="3" fontId="3" fillId="0" borderId="19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3" fontId="2" fillId="3" borderId="21" xfId="0" applyNumberFormat="1" applyFont="1" applyFill="1" applyBorder="1" applyAlignment="1">
      <alignment horizontal="right" vertical="center"/>
    </xf>
    <xf numFmtId="3" fontId="2" fillId="3" borderId="22" xfId="0" applyNumberFormat="1" applyFont="1" applyFill="1" applyBorder="1" applyAlignment="1">
      <alignment horizontal="right" vertical="center"/>
    </xf>
    <xf numFmtId="3" fontId="2" fillId="3" borderId="23" xfId="0" applyNumberFormat="1" applyFont="1" applyFill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3" fontId="2" fillId="3" borderId="19" xfId="0" applyNumberFormat="1" applyFont="1" applyFill="1" applyBorder="1" applyAlignment="1">
      <alignment horizontal="right" vertical="center"/>
    </xf>
    <xf numFmtId="3" fontId="2" fillId="3" borderId="7" xfId="0" applyNumberFormat="1" applyFont="1" applyFill="1" applyBorder="1" applyAlignment="1">
      <alignment horizontal="right" vertical="center"/>
    </xf>
    <xf numFmtId="3" fontId="2" fillId="3" borderId="9" xfId="0" applyNumberFormat="1" applyFont="1" applyFill="1" applyBorder="1" applyAlignment="1">
      <alignment horizontal="right" vertical="center"/>
    </xf>
    <xf numFmtId="3" fontId="2" fillId="3" borderId="24" xfId="0" applyNumberFormat="1" applyFont="1" applyFill="1" applyBorder="1" applyAlignment="1">
      <alignment horizontal="right" vertical="center"/>
    </xf>
    <xf numFmtId="3" fontId="2" fillId="3" borderId="25" xfId="0" applyNumberFormat="1" applyFont="1" applyFill="1" applyBorder="1" applyAlignment="1">
      <alignment horizontal="right" vertical="center"/>
    </xf>
    <xf numFmtId="3" fontId="2" fillId="3" borderId="26" xfId="0" applyNumberFormat="1" applyFont="1" applyFill="1" applyBorder="1" applyAlignment="1">
      <alignment horizontal="right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2" fillId="3" borderId="28" xfId="0" applyNumberFormat="1" applyFont="1" applyFill="1" applyBorder="1" applyAlignment="1">
      <alignment horizontal="right" vertical="center"/>
    </xf>
    <xf numFmtId="3" fontId="2" fillId="3" borderId="29" xfId="0" applyNumberFormat="1" applyFont="1" applyFill="1" applyBorder="1" applyAlignment="1">
      <alignment horizontal="right" vertical="center"/>
    </xf>
    <xf numFmtId="3" fontId="2" fillId="3" borderId="30" xfId="0" applyNumberFormat="1" applyFont="1" applyFill="1" applyBorder="1" applyAlignment="1">
      <alignment horizontal="right" vertical="center"/>
    </xf>
    <xf numFmtId="3" fontId="3" fillId="0" borderId="19" xfId="0" applyNumberFormat="1" applyFont="1" applyFill="1" applyBorder="1" applyAlignment="1">
      <alignment horizontal="right" vertical="center"/>
    </xf>
    <xf numFmtId="3" fontId="3" fillId="0" borderId="7" xfId="0" applyNumberFormat="1" applyFont="1" applyFill="1" applyBorder="1" applyAlignment="1">
      <alignment horizontal="right" vertical="center"/>
    </xf>
    <xf numFmtId="3" fontId="3" fillId="0" borderId="9" xfId="0" applyNumberFormat="1" applyFont="1" applyFill="1" applyBorder="1" applyAlignment="1">
      <alignment horizontal="right" vertical="center"/>
    </xf>
    <xf numFmtId="3" fontId="3" fillId="3" borderId="19" xfId="0" applyNumberFormat="1" applyFont="1" applyFill="1" applyBorder="1" applyAlignment="1">
      <alignment horizontal="right" vertical="center"/>
    </xf>
    <xf numFmtId="3" fontId="3" fillId="3" borderId="7" xfId="0" applyNumberFormat="1" applyFont="1" applyFill="1" applyBorder="1" applyAlignment="1">
      <alignment horizontal="right" vertical="center"/>
    </xf>
    <xf numFmtId="3" fontId="3" fillId="3" borderId="9" xfId="0" applyNumberFormat="1" applyFont="1" applyFill="1" applyBorder="1" applyAlignment="1">
      <alignment horizontal="right" vertical="center"/>
    </xf>
    <xf numFmtId="3" fontId="3" fillId="0" borderId="31" xfId="0" applyNumberFormat="1" applyFont="1" applyBorder="1" applyAlignment="1">
      <alignment horizontal="right" vertical="center" wrapText="1"/>
    </xf>
    <xf numFmtId="0" fontId="0" fillId="0" borderId="32" xfId="0" applyBorder="1" applyAlignment="1">
      <alignment horizontal="right" vertical="center" wrapText="1"/>
    </xf>
    <xf numFmtId="3" fontId="3" fillId="0" borderId="33" xfId="0" applyNumberFormat="1" applyFont="1" applyBorder="1" applyAlignment="1">
      <alignment horizontal="right" vertical="center"/>
    </xf>
    <xf numFmtId="3" fontId="3" fillId="0" borderId="34" xfId="0" applyNumberFormat="1" applyFont="1" applyBorder="1" applyAlignment="1">
      <alignment horizontal="right" vertical="center"/>
    </xf>
    <xf numFmtId="3" fontId="3" fillId="0" borderId="35" xfId="0" applyNumberFormat="1" applyFont="1" applyBorder="1" applyAlignment="1">
      <alignment horizontal="right" vertical="center"/>
    </xf>
    <xf numFmtId="3" fontId="2" fillId="3" borderId="36" xfId="0" applyNumberFormat="1" applyFont="1" applyFill="1" applyBorder="1" applyAlignment="1">
      <alignment horizontal="right" vertical="center"/>
    </xf>
    <xf numFmtId="3" fontId="2" fillId="3" borderId="37" xfId="0" applyNumberFormat="1" applyFont="1" applyFill="1" applyBorder="1" applyAlignment="1">
      <alignment horizontal="right" vertical="center"/>
    </xf>
    <xf numFmtId="3" fontId="2" fillId="3" borderId="38" xfId="0" applyNumberFormat="1" applyFont="1" applyFill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0" fontId="2" fillId="3" borderId="9" xfId="0" applyFont="1" applyFill="1" applyBorder="1" applyAlignment="1">
      <alignment horizontal="right" vertical="center"/>
    </xf>
    <xf numFmtId="3" fontId="3" fillId="0" borderId="39" xfId="0" applyNumberFormat="1" applyFont="1" applyBorder="1" applyAlignment="1">
      <alignment horizontal="right" vertical="center"/>
    </xf>
    <xf numFmtId="3" fontId="3" fillId="0" borderId="39" xfId="0" applyNumberFormat="1" applyFont="1" applyFill="1" applyBorder="1" applyAlignment="1">
      <alignment horizontal="right" vertical="center"/>
    </xf>
    <xf numFmtId="3" fontId="3" fillId="0" borderId="3" xfId="0" applyNumberFormat="1" applyFont="1" applyFill="1" applyBorder="1" applyAlignment="1">
      <alignment horizontal="right" vertical="center"/>
    </xf>
    <xf numFmtId="0" fontId="3" fillId="0" borderId="3" xfId="0" applyNumberFormat="1" applyFont="1" applyBorder="1" applyAlignment="1">
      <alignment vertical="center" wrapText="1"/>
    </xf>
    <xf numFmtId="0" fontId="3" fillId="3" borderId="3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tabSelected="1" workbookViewId="0">
      <selection activeCell="H89" sqref="H89"/>
    </sheetView>
  </sheetViews>
  <sheetFormatPr defaultRowHeight="15" x14ac:dyDescent="0.25"/>
  <cols>
    <col min="1" max="1" width="53.28515625" customWidth="1"/>
    <col min="2" max="2" width="9.28515625" customWidth="1"/>
    <col min="3" max="3" width="14.42578125" customWidth="1"/>
    <col min="4" max="4" width="10.85546875" customWidth="1"/>
    <col min="5" max="5" width="6.85546875" customWidth="1"/>
    <col min="6" max="6" width="11.85546875" customWidth="1"/>
    <col min="7" max="7" width="3.7109375" hidden="1" customWidth="1"/>
    <col min="8" max="8" width="11.5703125" customWidth="1"/>
  </cols>
  <sheetData>
    <row r="1" spans="1:8" x14ac:dyDescent="0.25">
      <c r="E1" s="81" t="s">
        <v>137</v>
      </c>
      <c r="F1" s="81"/>
      <c r="G1" s="81"/>
      <c r="H1" s="81"/>
    </row>
    <row r="2" spans="1:8" ht="30" customHeight="1" x14ac:dyDescent="0.25">
      <c r="A2" s="120" t="s">
        <v>166</v>
      </c>
      <c r="B2" s="120"/>
      <c r="C2" s="120"/>
      <c r="D2" s="120"/>
      <c r="E2" s="120"/>
      <c r="F2" s="120"/>
      <c r="G2" s="120"/>
      <c r="H2" s="120"/>
    </row>
    <row r="3" spans="1:8" ht="24" customHeight="1" thickBot="1" x14ac:dyDescent="0.3">
      <c r="A3" s="28"/>
      <c r="B3" s="28"/>
      <c r="C3" s="29"/>
      <c r="D3" s="29"/>
      <c r="E3" s="29"/>
      <c r="F3" s="29"/>
      <c r="G3" s="29"/>
      <c r="H3" s="29"/>
    </row>
    <row r="4" spans="1:8" ht="35.25" customHeight="1" thickBot="1" x14ac:dyDescent="0.3">
      <c r="A4" s="90" t="s">
        <v>0</v>
      </c>
      <c r="B4" s="93" t="s">
        <v>1</v>
      </c>
      <c r="C4" s="96" t="s">
        <v>167</v>
      </c>
      <c r="D4" s="97"/>
      <c r="E4" s="97"/>
      <c r="F4" s="97"/>
      <c r="G4" s="97"/>
      <c r="H4" s="98"/>
    </row>
    <row r="5" spans="1:8" x14ac:dyDescent="0.25">
      <c r="A5" s="91"/>
      <c r="B5" s="94"/>
      <c r="C5" s="99" t="s">
        <v>168</v>
      </c>
      <c r="D5" s="101" t="s">
        <v>135</v>
      </c>
      <c r="E5" s="102"/>
      <c r="F5" s="1" t="s">
        <v>4</v>
      </c>
      <c r="G5" s="101" t="s">
        <v>6</v>
      </c>
      <c r="H5" s="102"/>
    </row>
    <row r="6" spans="1:8" ht="48.75" thickBot="1" x14ac:dyDescent="0.3">
      <c r="A6" s="92"/>
      <c r="B6" s="95"/>
      <c r="C6" s="100"/>
      <c r="D6" s="103" t="s">
        <v>136</v>
      </c>
      <c r="E6" s="104"/>
      <c r="F6" s="2" t="s">
        <v>5</v>
      </c>
      <c r="G6" s="103"/>
      <c r="H6" s="104"/>
    </row>
    <row r="7" spans="1:8" ht="15.75" thickBot="1" x14ac:dyDescent="0.3">
      <c r="A7" s="21" t="s">
        <v>7</v>
      </c>
      <c r="B7" s="18"/>
      <c r="C7" s="22">
        <f>C10+C12+C13</f>
        <v>-829</v>
      </c>
      <c r="D7" s="82"/>
      <c r="E7" s="83"/>
      <c r="F7" s="39"/>
      <c r="G7" s="84">
        <f>H10+H12+H13</f>
        <v>-829</v>
      </c>
      <c r="H7" s="85"/>
    </row>
    <row r="8" spans="1:8" x14ac:dyDescent="0.25">
      <c r="A8" s="108" t="s">
        <v>8</v>
      </c>
      <c r="B8" s="110" t="s">
        <v>9</v>
      </c>
      <c r="C8" s="40"/>
      <c r="D8" s="105"/>
      <c r="E8" s="86"/>
      <c r="F8" s="107"/>
      <c r="G8" s="86"/>
      <c r="H8" s="87"/>
    </row>
    <row r="9" spans="1:8" ht="9.75" customHeight="1" thickBot="1" x14ac:dyDescent="0.3">
      <c r="A9" s="109"/>
      <c r="B9" s="111"/>
      <c r="C9" s="41"/>
      <c r="D9" s="106"/>
      <c r="E9" s="88"/>
      <c r="F9" s="107"/>
      <c r="G9" s="88"/>
      <c r="H9" s="89"/>
    </row>
    <row r="10" spans="1:8" ht="24.75" customHeight="1" thickBot="1" x14ac:dyDescent="0.3">
      <c r="A10" s="10" t="s">
        <v>131</v>
      </c>
      <c r="B10" s="42" t="s">
        <v>130</v>
      </c>
      <c r="C10" s="43">
        <v>-829</v>
      </c>
      <c r="D10" s="112"/>
      <c r="E10" s="113"/>
      <c r="F10" s="44"/>
      <c r="G10" s="45"/>
      <c r="H10" s="43">
        <v>-829</v>
      </c>
    </row>
    <row r="11" spans="1:8" ht="15.75" thickBot="1" x14ac:dyDescent="0.3">
      <c r="A11" s="46" t="s">
        <v>10</v>
      </c>
      <c r="B11" s="42" t="s">
        <v>11</v>
      </c>
      <c r="C11" s="41"/>
      <c r="D11" s="112"/>
      <c r="E11" s="113"/>
      <c r="F11" s="44"/>
      <c r="G11" s="45"/>
      <c r="H11" s="43"/>
    </row>
    <row r="12" spans="1:8" ht="23.25" customHeight="1" thickBot="1" x14ac:dyDescent="0.3">
      <c r="A12" s="10" t="s">
        <v>12</v>
      </c>
      <c r="B12" s="42" t="s">
        <v>13</v>
      </c>
      <c r="C12" s="43"/>
      <c r="D12" s="112"/>
      <c r="E12" s="113"/>
      <c r="F12" s="44"/>
      <c r="G12" s="45"/>
      <c r="H12" s="43"/>
    </row>
    <row r="13" spans="1:8" ht="29.25" customHeight="1" thickBot="1" x14ac:dyDescent="0.3">
      <c r="A13" s="10" t="s">
        <v>14</v>
      </c>
      <c r="B13" s="42" t="s">
        <v>132</v>
      </c>
      <c r="C13" s="43"/>
      <c r="D13" s="112"/>
      <c r="E13" s="113"/>
      <c r="F13" s="44"/>
      <c r="G13" s="45"/>
      <c r="H13" s="43"/>
    </row>
    <row r="14" spans="1:8" ht="15.75" thickBot="1" x14ac:dyDescent="0.3">
      <c r="A14" s="46" t="s">
        <v>15</v>
      </c>
      <c r="B14" s="42" t="s">
        <v>16</v>
      </c>
      <c r="C14" s="41"/>
      <c r="D14" s="112"/>
      <c r="E14" s="113"/>
      <c r="F14" s="44"/>
      <c r="G14" s="47"/>
      <c r="H14" s="41"/>
    </row>
    <row r="15" spans="1:8" ht="15.75" thickBot="1" x14ac:dyDescent="0.3">
      <c r="A15" s="21" t="s">
        <v>17</v>
      </c>
      <c r="B15" s="18"/>
      <c r="C15" s="22">
        <f>C16+C19+C24</f>
        <v>3935223</v>
      </c>
      <c r="D15" s="129">
        <f>D20</f>
        <v>0</v>
      </c>
      <c r="E15" s="130"/>
      <c r="F15" s="22">
        <f>F16+F19+F24</f>
        <v>0</v>
      </c>
      <c r="G15" s="133">
        <f>SUM(G19+G24)</f>
        <v>3935223</v>
      </c>
      <c r="H15" s="134"/>
    </row>
    <row r="16" spans="1:8" ht="15.75" thickBot="1" x14ac:dyDescent="0.3">
      <c r="A16" s="6" t="s">
        <v>18</v>
      </c>
      <c r="B16" s="7" t="s">
        <v>19</v>
      </c>
      <c r="C16" s="14"/>
      <c r="D16" s="121"/>
      <c r="E16" s="122"/>
      <c r="F16" s="14"/>
      <c r="G16" s="121"/>
      <c r="H16" s="122"/>
    </row>
    <row r="17" spans="1:8" ht="15.75" thickBot="1" x14ac:dyDescent="0.3">
      <c r="A17" s="6" t="s">
        <v>20</v>
      </c>
      <c r="B17" s="5" t="s">
        <v>21</v>
      </c>
      <c r="C17" s="14"/>
      <c r="D17" s="121"/>
      <c r="E17" s="122"/>
      <c r="F17" s="14"/>
      <c r="G17" s="121"/>
      <c r="H17" s="122"/>
    </row>
    <row r="18" spans="1:8" ht="15.75" thickBot="1" x14ac:dyDescent="0.3">
      <c r="A18" s="6" t="s">
        <v>22</v>
      </c>
      <c r="B18" s="5" t="s">
        <v>23</v>
      </c>
      <c r="C18" s="14"/>
      <c r="D18" s="121"/>
      <c r="E18" s="122"/>
      <c r="F18" s="14"/>
      <c r="G18" s="121"/>
      <c r="H18" s="122"/>
    </row>
    <row r="19" spans="1:8" ht="37.5" customHeight="1" thickBot="1" x14ac:dyDescent="0.3">
      <c r="A19" s="4" t="s">
        <v>24</v>
      </c>
      <c r="B19" s="7" t="s">
        <v>25</v>
      </c>
      <c r="C19" s="15">
        <f>C20+C22</f>
        <v>121360</v>
      </c>
      <c r="D19" s="123">
        <f>D20+D22</f>
        <v>0</v>
      </c>
      <c r="E19" s="124"/>
      <c r="F19" s="15">
        <f>F20+F22</f>
        <v>0</v>
      </c>
      <c r="G19" s="131">
        <v>121360</v>
      </c>
      <c r="H19" s="132"/>
    </row>
    <row r="20" spans="1:8" x14ac:dyDescent="0.25">
      <c r="A20" s="116" t="s">
        <v>20</v>
      </c>
      <c r="B20" s="118" t="s">
        <v>26</v>
      </c>
      <c r="C20" s="114">
        <v>121360</v>
      </c>
      <c r="D20" s="125"/>
      <c r="E20" s="126"/>
      <c r="F20" s="114">
        <v>0</v>
      </c>
      <c r="G20" s="125">
        <v>121360</v>
      </c>
      <c r="H20" s="126"/>
    </row>
    <row r="21" spans="1:8" ht="7.5" customHeight="1" thickBot="1" x14ac:dyDescent="0.3">
      <c r="A21" s="117"/>
      <c r="B21" s="119"/>
      <c r="C21" s="115"/>
      <c r="D21" s="127"/>
      <c r="E21" s="128"/>
      <c r="F21" s="115"/>
      <c r="G21" s="127"/>
      <c r="H21" s="128"/>
    </row>
    <row r="22" spans="1:8" x14ac:dyDescent="0.25">
      <c r="A22" s="116" t="s">
        <v>22</v>
      </c>
      <c r="B22" s="118" t="s">
        <v>27</v>
      </c>
      <c r="C22" s="114"/>
      <c r="D22" s="125"/>
      <c r="E22" s="126"/>
      <c r="F22" s="114">
        <v>0</v>
      </c>
      <c r="G22" s="125"/>
      <c r="H22" s="126"/>
    </row>
    <row r="23" spans="1:8" ht="8.25" customHeight="1" thickBot="1" x14ac:dyDescent="0.3">
      <c r="A23" s="117"/>
      <c r="B23" s="119"/>
      <c r="C23" s="115"/>
      <c r="D23" s="127"/>
      <c r="E23" s="128"/>
      <c r="F23" s="115"/>
      <c r="G23" s="127"/>
      <c r="H23" s="128"/>
    </row>
    <row r="24" spans="1:8" ht="15.75" thickBot="1" x14ac:dyDescent="0.3">
      <c r="A24" s="6" t="s">
        <v>28</v>
      </c>
      <c r="B24" s="7" t="s">
        <v>29</v>
      </c>
      <c r="C24" s="15">
        <f>C25+C26</f>
        <v>3813863</v>
      </c>
      <c r="D24" s="121"/>
      <c r="E24" s="122"/>
      <c r="F24" s="14"/>
      <c r="G24" s="131">
        <f>G25+G26</f>
        <v>3813863</v>
      </c>
      <c r="H24" s="132"/>
    </row>
    <row r="25" spans="1:8" ht="15.75" thickBot="1" x14ac:dyDescent="0.3">
      <c r="A25" s="6" t="s">
        <v>20</v>
      </c>
      <c r="B25" s="5" t="s">
        <v>30</v>
      </c>
      <c r="C25" s="14">
        <v>3813863</v>
      </c>
      <c r="D25" s="121"/>
      <c r="E25" s="122"/>
      <c r="F25" s="14"/>
      <c r="G25" s="121">
        <v>3813863</v>
      </c>
      <c r="H25" s="122"/>
    </row>
    <row r="26" spans="1:8" ht="15.75" thickBot="1" x14ac:dyDescent="0.3">
      <c r="A26" s="6" t="s">
        <v>22</v>
      </c>
      <c r="B26" s="5" t="s">
        <v>31</v>
      </c>
      <c r="C26" s="14"/>
      <c r="D26" s="121"/>
      <c r="E26" s="122"/>
      <c r="F26" s="14"/>
      <c r="G26" s="121"/>
      <c r="H26" s="122"/>
    </row>
    <row r="27" spans="1:8" ht="15.75" thickBot="1" x14ac:dyDescent="0.3">
      <c r="A27" s="21" t="s">
        <v>32</v>
      </c>
      <c r="B27" s="23"/>
      <c r="C27" s="22">
        <f>SUM(C31+C34)</f>
        <v>338275</v>
      </c>
      <c r="D27" s="84"/>
      <c r="E27" s="85"/>
      <c r="F27" s="22">
        <f>SUM(F31+F34)</f>
        <v>0</v>
      </c>
      <c r="G27" s="22">
        <f>SUM(G31+G34)</f>
        <v>1541412</v>
      </c>
      <c r="H27" s="22">
        <f>SUM(H31+H34)</f>
        <v>338275</v>
      </c>
    </row>
    <row r="28" spans="1:8" ht="15.75" thickBot="1" x14ac:dyDescent="0.3">
      <c r="A28" s="6" t="s">
        <v>33</v>
      </c>
      <c r="B28" s="7" t="s">
        <v>34</v>
      </c>
      <c r="C28" s="14"/>
      <c r="D28" s="121"/>
      <c r="E28" s="122"/>
      <c r="F28" s="14"/>
      <c r="G28" s="121"/>
      <c r="H28" s="122"/>
    </row>
    <row r="29" spans="1:8" ht="15.75" thickBot="1" x14ac:dyDescent="0.3">
      <c r="A29" s="6" t="s">
        <v>35</v>
      </c>
      <c r="B29" s="7"/>
      <c r="C29" s="14"/>
      <c r="D29" s="121"/>
      <c r="E29" s="122"/>
      <c r="F29" s="14"/>
      <c r="G29" s="121"/>
      <c r="H29" s="122"/>
    </row>
    <row r="30" spans="1:8" ht="15.75" thickBot="1" x14ac:dyDescent="0.3">
      <c r="A30" s="6" t="s">
        <v>36</v>
      </c>
      <c r="B30" s="7"/>
      <c r="C30" s="14"/>
      <c r="D30" s="121"/>
      <c r="E30" s="122"/>
      <c r="F30" s="14"/>
      <c r="G30" s="121"/>
      <c r="H30" s="122"/>
    </row>
    <row r="31" spans="1:8" ht="72" customHeight="1" thickBot="1" x14ac:dyDescent="0.3">
      <c r="A31" s="4" t="s">
        <v>37</v>
      </c>
      <c r="B31" s="7" t="s">
        <v>38</v>
      </c>
      <c r="C31" s="15">
        <f>C32</f>
        <v>338275</v>
      </c>
      <c r="D31" s="131"/>
      <c r="E31" s="132"/>
      <c r="F31" s="15"/>
      <c r="G31" s="15">
        <f>G33</f>
        <v>-903053</v>
      </c>
      <c r="H31" s="15">
        <f>G32</f>
        <v>338275</v>
      </c>
    </row>
    <row r="32" spans="1:8" ht="15.75" thickBot="1" x14ac:dyDescent="0.3">
      <c r="A32" s="6" t="s">
        <v>35</v>
      </c>
      <c r="B32" s="7"/>
      <c r="C32" s="14">
        <v>338275</v>
      </c>
      <c r="D32" s="121"/>
      <c r="E32" s="122"/>
      <c r="F32" s="38"/>
      <c r="G32" s="121">
        <v>338275</v>
      </c>
      <c r="H32" s="122"/>
    </row>
    <row r="33" spans="1:9" ht="15.75" thickBot="1" x14ac:dyDescent="0.3">
      <c r="A33" s="6" t="s">
        <v>36</v>
      </c>
      <c r="B33" s="7"/>
      <c r="C33" s="14"/>
      <c r="D33" s="121"/>
      <c r="E33" s="122"/>
      <c r="F33" s="14"/>
      <c r="G33" s="14">
        <v>-903053</v>
      </c>
      <c r="H33" s="14"/>
    </row>
    <row r="34" spans="1:9" ht="15.75" thickBot="1" x14ac:dyDescent="0.3">
      <c r="A34" s="6" t="s">
        <v>39</v>
      </c>
      <c r="B34" s="7" t="s">
        <v>40</v>
      </c>
      <c r="C34" s="15">
        <f>SUM(C35:C36)</f>
        <v>0</v>
      </c>
      <c r="D34" s="131"/>
      <c r="E34" s="132"/>
      <c r="F34" s="15"/>
      <c r="G34" s="15">
        <f>SUM(G35)</f>
        <v>2444465</v>
      </c>
      <c r="H34" s="15">
        <f>SUM(H35)</f>
        <v>0</v>
      </c>
    </row>
    <row r="35" spans="1:9" ht="15.75" thickBot="1" x14ac:dyDescent="0.3">
      <c r="A35" s="6" t="s">
        <v>35</v>
      </c>
      <c r="B35" s="7"/>
      <c r="C35" s="14">
        <v>0</v>
      </c>
      <c r="D35" s="121"/>
      <c r="E35" s="122"/>
      <c r="F35" s="14"/>
      <c r="G35" s="14">
        <v>2444465</v>
      </c>
      <c r="H35" s="14">
        <v>0</v>
      </c>
    </row>
    <row r="36" spans="1:9" ht="15.75" thickBot="1" x14ac:dyDescent="0.3">
      <c r="A36" s="6" t="s">
        <v>36</v>
      </c>
      <c r="B36" s="7"/>
      <c r="C36" s="14"/>
      <c r="D36" s="121"/>
      <c r="E36" s="122"/>
      <c r="F36" s="14"/>
      <c r="G36" s="121"/>
      <c r="H36" s="122"/>
    </row>
    <row r="37" spans="1:9" ht="15.75" thickBot="1" x14ac:dyDescent="0.3">
      <c r="A37" s="17" t="s">
        <v>41</v>
      </c>
      <c r="B37" s="23"/>
      <c r="C37" s="22">
        <f>C38+C40</f>
        <v>186294</v>
      </c>
      <c r="D37" s="129"/>
      <c r="E37" s="130"/>
      <c r="F37" s="22">
        <f>F38+F40</f>
        <v>0</v>
      </c>
      <c r="G37" s="129">
        <f>G40+H38</f>
        <v>186294</v>
      </c>
      <c r="H37" s="130"/>
    </row>
    <row r="38" spans="1:9" ht="59.25" customHeight="1" thickBot="1" x14ac:dyDescent="0.3">
      <c r="A38" s="8" t="s">
        <v>42</v>
      </c>
      <c r="B38" s="7" t="s">
        <v>43</v>
      </c>
      <c r="C38" s="15">
        <f>C39</f>
        <v>95629</v>
      </c>
      <c r="D38" s="121"/>
      <c r="E38" s="122"/>
      <c r="F38" s="15">
        <f>F39</f>
        <v>0</v>
      </c>
      <c r="G38" s="15">
        <f>G39</f>
        <v>-259196</v>
      </c>
      <c r="H38" s="15">
        <f>H39</f>
        <v>95629</v>
      </c>
    </row>
    <row r="39" spans="1:9" ht="49.5" customHeight="1" thickBot="1" x14ac:dyDescent="0.3">
      <c r="A39" s="8" t="s">
        <v>44</v>
      </c>
      <c r="B39" s="5" t="s">
        <v>45</v>
      </c>
      <c r="C39" s="14">
        <v>95629</v>
      </c>
      <c r="D39" s="121"/>
      <c r="E39" s="122"/>
      <c r="F39" s="14"/>
      <c r="G39" s="14">
        <v>-259196</v>
      </c>
      <c r="H39" s="14">
        <v>95629</v>
      </c>
    </row>
    <row r="40" spans="1:9" ht="30.75" customHeight="1" thickBot="1" x14ac:dyDescent="0.3">
      <c r="A40" s="9" t="s">
        <v>46</v>
      </c>
      <c r="B40" s="7" t="s">
        <v>47</v>
      </c>
      <c r="C40" s="15">
        <f>C41+C44</f>
        <v>90665</v>
      </c>
      <c r="D40" s="121"/>
      <c r="E40" s="122"/>
      <c r="F40" s="15"/>
      <c r="G40" s="131">
        <f>SUM(G41:H44)</f>
        <v>90665</v>
      </c>
      <c r="H40" s="132"/>
    </row>
    <row r="41" spans="1:9" ht="15.75" thickBot="1" x14ac:dyDescent="0.3">
      <c r="A41" s="6" t="s">
        <v>48</v>
      </c>
      <c r="B41" s="5" t="s">
        <v>49</v>
      </c>
      <c r="C41" s="14">
        <v>995983</v>
      </c>
      <c r="D41" s="121"/>
      <c r="E41" s="122"/>
      <c r="F41" s="14"/>
      <c r="G41" s="121">
        <v>995983</v>
      </c>
      <c r="H41" s="122"/>
    </row>
    <row r="42" spans="1:9" ht="49.5" customHeight="1" thickBot="1" x14ac:dyDescent="0.3">
      <c r="A42" s="4" t="s">
        <v>50</v>
      </c>
      <c r="B42" s="5" t="s">
        <v>51</v>
      </c>
      <c r="C42" s="14"/>
      <c r="D42" s="121"/>
      <c r="E42" s="122"/>
      <c r="F42" s="14"/>
      <c r="G42" s="121"/>
      <c r="H42" s="122"/>
    </row>
    <row r="43" spans="1:9" ht="15.75" thickBot="1" x14ac:dyDescent="0.3">
      <c r="A43" s="6" t="s">
        <v>52</v>
      </c>
      <c r="B43" s="5"/>
      <c r="C43" s="14"/>
      <c r="D43" s="121"/>
      <c r="E43" s="122"/>
      <c r="F43" s="14"/>
      <c r="G43" s="121"/>
      <c r="H43" s="122"/>
    </row>
    <row r="44" spans="1:9" ht="15.75" thickBot="1" x14ac:dyDescent="0.3">
      <c r="A44" s="6" t="s">
        <v>53</v>
      </c>
      <c r="B44" s="5" t="s">
        <v>54</v>
      </c>
      <c r="C44" s="14">
        <v>-905318</v>
      </c>
      <c r="D44" s="121"/>
      <c r="E44" s="122"/>
      <c r="F44" s="14"/>
      <c r="G44" s="121">
        <v>-905318</v>
      </c>
      <c r="H44" s="122"/>
    </row>
    <row r="45" spans="1:9" ht="48.75" customHeight="1" thickBot="1" x14ac:dyDescent="0.3">
      <c r="A45" s="4" t="s">
        <v>55</v>
      </c>
      <c r="B45" s="5" t="s">
        <v>56</v>
      </c>
      <c r="C45" s="14"/>
      <c r="D45" s="121"/>
      <c r="E45" s="122"/>
      <c r="F45" s="14"/>
      <c r="G45" s="121"/>
      <c r="H45" s="122"/>
    </row>
    <row r="46" spans="1:9" ht="15.75" thickBot="1" x14ac:dyDescent="0.3">
      <c r="A46" s="6" t="s">
        <v>57</v>
      </c>
      <c r="B46" s="5"/>
      <c r="C46" s="14"/>
      <c r="D46" s="121"/>
      <c r="E46" s="122"/>
      <c r="F46" s="14"/>
      <c r="G46" s="121"/>
      <c r="H46" s="122"/>
    </row>
    <row r="47" spans="1:9" ht="42.75" customHeight="1" x14ac:dyDescent="0.25">
      <c r="A47" s="58" t="s">
        <v>58</v>
      </c>
      <c r="B47" s="59"/>
      <c r="C47" s="61">
        <f>C7+C15+C27+C37</f>
        <v>4458963</v>
      </c>
      <c r="D47" s="135">
        <f>D15</f>
        <v>0</v>
      </c>
      <c r="E47" s="136"/>
      <c r="F47" s="61"/>
      <c r="G47" s="61">
        <f>G7+G15+G27+G37</f>
        <v>5662100</v>
      </c>
      <c r="H47" s="61">
        <f>G7+G15+H27+G37</f>
        <v>4458963</v>
      </c>
    </row>
    <row r="48" spans="1:9" s="60" customFormat="1" ht="66.75" customHeight="1" x14ac:dyDescent="0.25">
      <c r="A48" s="62"/>
      <c r="B48" s="63"/>
      <c r="C48" s="64"/>
      <c r="D48" s="64"/>
      <c r="E48" s="64"/>
      <c r="F48" s="64"/>
      <c r="G48" s="64"/>
      <c r="H48" s="64"/>
      <c r="I48" s="65"/>
    </row>
    <row r="49" spans="1:8" ht="26.25" customHeight="1" thickBot="1" x14ac:dyDescent="0.3">
      <c r="A49" s="58"/>
      <c r="B49" s="59"/>
      <c r="C49" s="48"/>
      <c r="D49" s="48"/>
      <c r="E49" s="48"/>
      <c r="F49" s="48"/>
      <c r="G49" s="48"/>
      <c r="H49" s="48"/>
    </row>
    <row r="50" spans="1:8" ht="15.75" thickBot="1" x14ac:dyDescent="0.3">
      <c r="A50" s="93" t="s">
        <v>59</v>
      </c>
      <c r="B50" s="93" t="s">
        <v>1</v>
      </c>
      <c r="C50" s="96" t="s">
        <v>167</v>
      </c>
      <c r="D50" s="97"/>
      <c r="E50" s="97"/>
      <c r="F50" s="97"/>
      <c r="G50" s="97"/>
      <c r="H50" s="98"/>
    </row>
    <row r="51" spans="1:8" ht="30.75" customHeight="1" x14ac:dyDescent="0.25">
      <c r="A51" s="94"/>
      <c r="B51" s="94"/>
      <c r="C51" s="118" t="s">
        <v>168</v>
      </c>
      <c r="D51" s="1" t="s">
        <v>2</v>
      </c>
      <c r="E51" s="101" t="s">
        <v>133</v>
      </c>
      <c r="F51" s="149"/>
      <c r="G51" s="102"/>
      <c r="H51" s="99" t="s">
        <v>6</v>
      </c>
    </row>
    <row r="52" spans="1:8" ht="47.25" customHeight="1" thickBot="1" x14ac:dyDescent="0.3">
      <c r="A52" s="95"/>
      <c r="B52" s="95"/>
      <c r="C52" s="119"/>
      <c r="D52" s="2" t="s">
        <v>3</v>
      </c>
      <c r="E52" s="150" t="s">
        <v>134</v>
      </c>
      <c r="F52" s="151"/>
      <c r="G52" s="152"/>
      <c r="H52" s="100"/>
    </row>
    <row r="53" spans="1:8" ht="49.5" customHeight="1" thickBot="1" x14ac:dyDescent="0.3">
      <c r="A53" s="24" t="s">
        <v>60</v>
      </c>
      <c r="B53" s="18" t="s">
        <v>61</v>
      </c>
      <c r="C53" s="22">
        <f>C54+C55</f>
        <v>938851</v>
      </c>
      <c r="D53" s="48"/>
      <c r="E53" s="139">
        <f>E54+E55</f>
        <v>0</v>
      </c>
      <c r="F53" s="140"/>
      <c r="G53" s="141"/>
      <c r="H53" s="54">
        <f>H54+H55</f>
        <v>938851</v>
      </c>
    </row>
    <row r="54" spans="1:8" ht="15.75" thickBot="1" x14ac:dyDescent="0.3">
      <c r="A54" s="6" t="s">
        <v>62</v>
      </c>
      <c r="B54" s="5" t="s">
        <v>63</v>
      </c>
      <c r="C54" s="37">
        <v>920828</v>
      </c>
      <c r="D54" s="49"/>
      <c r="E54" s="137"/>
      <c r="F54" s="138"/>
      <c r="G54" s="142"/>
      <c r="H54" s="79">
        <v>920828</v>
      </c>
    </row>
    <row r="55" spans="1:8" ht="15.75" thickBot="1" x14ac:dyDescent="0.3">
      <c r="A55" s="6" t="s">
        <v>64</v>
      </c>
      <c r="B55" s="5" t="s">
        <v>65</v>
      </c>
      <c r="C55" s="14">
        <v>18023</v>
      </c>
      <c r="D55" s="49"/>
      <c r="E55" s="137"/>
      <c r="F55" s="138"/>
      <c r="G55" s="142"/>
      <c r="H55" s="79">
        <v>18023</v>
      </c>
    </row>
    <row r="56" spans="1:8" ht="15.75" thickBot="1" x14ac:dyDescent="0.3">
      <c r="A56" s="21" t="s">
        <v>66</v>
      </c>
      <c r="B56" s="18" t="s">
        <v>67</v>
      </c>
      <c r="C56" s="78">
        <f>C57+C58+C59+C60+C61</f>
        <v>450456</v>
      </c>
      <c r="D56" s="48"/>
      <c r="E56" s="143">
        <f>E57+E58+E59+E60+E61</f>
        <v>0</v>
      </c>
      <c r="F56" s="144"/>
      <c r="G56" s="145"/>
      <c r="H56" s="70">
        <f>H57+H58+H59+H60+H61</f>
        <v>450456</v>
      </c>
    </row>
    <row r="57" spans="1:8" ht="26.25" customHeight="1" thickBot="1" x14ac:dyDescent="0.3">
      <c r="A57" s="10" t="s">
        <v>68</v>
      </c>
      <c r="B57" s="5" t="s">
        <v>69</v>
      </c>
      <c r="C57" s="14">
        <v>376532</v>
      </c>
      <c r="D57" s="49"/>
      <c r="E57" s="137"/>
      <c r="F57" s="138"/>
      <c r="G57" s="142"/>
      <c r="H57" s="175">
        <v>376532</v>
      </c>
    </row>
    <row r="58" spans="1:8" ht="24.75" customHeight="1" thickBot="1" x14ac:dyDescent="0.3">
      <c r="A58" s="10" t="s">
        <v>70</v>
      </c>
      <c r="B58" s="5" t="s">
        <v>71</v>
      </c>
      <c r="C58" s="37">
        <v>51027</v>
      </c>
      <c r="D58" s="49"/>
      <c r="E58" s="137"/>
      <c r="F58" s="138"/>
      <c r="G58" s="142"/>
      <c r="H58" s="176">
        <v>51027</v>
      </c>
    </row>
    <row r="59" spans="1:8" ht="36.75" customHeight="1" thickBot="1" x14ac:dyDescent="0.3">
      <c r="A59" s="11" t="s">
        <v>72</v>
      </c>
      <c r="B59" s="5" t="s">
        <v>73</v>
      </c>
      <c r="C59" s="14">
        <v>4390</v>
      </c>
      <c r="D59" s="49"/>
      <c r="E59" s="137"/>
      <c r="F59" s="138"/>
      <c r="G59" s="142"/>
      <c r="H59" s="175">
        <v>4390</v>
      </c>
    </row>
    <row r="60" spans="1:8" ht="15" customHeight="1" thickBot="1" x14ac:dyDescent="0.3">
      <c r="A60" s="10" t="s">
        <v>74</v>
      </c>
      <c r="B60" s="5" t="s">
        <v>75</v>
      </c>
      <c r="C60" s="14">
        <v>1970</v>
      </c>
      <c r="D60" s="49"/>
      <c r="E60" s="137"/>
      <c r="F60" s="138"/>
      <c r="G60" s="142"/>
      <c r="H60" s="175">
        <v>1970</v>
      </c>
    </row>
    <row r="61" spans="1:8" ht="23.25" customHeight="1" thickBot="1" x14ac:dyDescent="0.3">
      <c r="A61" s="10" t="s">
        <v>76</v>
      </c>
      <c r="B61" s="5" t="s">
        <v>77</v>
      </c>
      <c r="C61" s="37">
        <v>16537</v>
      </c>
      <c r="D61" s="49"/>
      <c r="E61" s="137"/>
      <c r="F61" s="138"/>
      <c r="G61" s="142"/>
      <c r="H61" s="176">
        <v>16537</v>
      </c>
    </row>
    <row r="62" spans="1:8" ht="27.75" customHeight="1" x14ac:dyDescent="0.25">
      <c r="A62" s="71" t="s">
        <v>78</v>
      </c>
      <c r="B62" s="59" t="s">
        <v>79</v>
      </c>
      <c r="C62" s="61">
        <f>E62+H62</f>
        <v>276042</v>
      </c>
      <c r="D62" s="72"/>
      <c r="E62" s="146"/>
      <c r="F62" s="147"/>
      <c r="G62" s="148"/>
      <c r="H62" s="70">
        <f>H63+H64+H65+H66</f>
        <v>276042</v>
      </c>
    </row>
    <row r="63" spans="1:8" ht="22.5" customHeight="1" x14ac:dyDescent="0.25">
      <c r="A63" s="73" t="s">
        <v>80</v>
      </c>
      <c r="B63" s="74" t="s">
        <v>81</v>
      </c>
      <c r="C63" s="53">
        <v>159688</v>
      </c>
      <c r="D63" s="77"/>
      <c r="E63" s="137"/>
      <c r="F63" s="138"/>
      <c r="G63" s="142"/>
      <c r="H63" s="175">
        <v>159688</v>
      </c>
    </row>
    <row r="64" spans="1:8" ht="35.25" customHeight="1" x14ac:dyDescent="0.25">
      <c r="A64" s="73" t="s">
        <v>82</v>
      </c>
      <c r="B64" s="74" t="s">
        <v>83</v>
      </c>
      <c r="C64" s="53">
        <v>14629</v>
      </c>
      <c r="D64" s="77"/>
      <c r="E64" s="137"/>
      <c r="F64" s="138"/>
      <c r="G64" s="142"/>
      <c r="H64" s="175">
        <v>14629</v>
      </c>
    </row>
    <row r="65" spans="1:8" ht="31.5" customHeight="1" x14ac:dyDescent="0.25">
      <c r="A65" s="73" t="s">
        <v>84</v>
      </c>
      <c r="B65" s="74" t="s">
        <v>85</v>
      </c>
      <c r="C65" s="53">
        <v>66717</v>
      </c>
      <c r="D65" s="77"/>
      <c r="E65" s="137"/>
      <c r="F65" s="138"/>
      <c r="G65" s="142"/>
      <c r="H65" s="175">
        <v>66717</v>
      </c>
    </row>
    <row r="66" spans="1:8" ht="31.5" customHeight="1" x14ac:dyDescent="0.25">
      <c r="A66" s="73" t="s">
        <v>86</v>
      </c>
      <c r="B66" s="74" t="s">
        <v>87</v>
      </c>
      <c r="C66" s="53">
        <v>35008</v>
      </c>
      <c r="D66" s="77"/>
      <c r="E66" s="137"/>
      <c r="F66" s="138"/>
      <c r="G66" s="142"/>
      <c r="H66" s="175">
        <v>35008</v>
      </c>
    </row>
    <row r="67" spans="1:8" ht="15.75" thickBot="1" x14ac:dyDescent="0.3">
      <c r="A67" s="17" t="s">
        <v>88</v>
      </c>
      <c r="B67" s="18" t="s">
        <v>89</v>
      </c>
      <c r="C67" s="22">
        <f>C68+C69+C70+C71+C72+C73+C74+C75+C76+C77+C78+C79+C80+C81</f>
        <v>1236591</v>
      </c>
      <c r="D67" s="48"/>
      <c r="E67" s="153">
        <f>E68+E69+E70+E71+E72+E73+E74+E75+E76+E77+E78+E79+E80</f>
        <v>0</v>
      </c>
      <c r="F67" s="154"/>
      <c r="G67" s="155"/>
      <c r="H67" s="55">
        <f>H68+H69+H70+H71+H72+H73+H74+H75+H76+H77+H78+H79+H80+H81</f>
        <v>1236591</v>
      </c>
    </row>
    <row r="68" spans="1:8" ht="15.75" thickBot="1" x14ac:dyDescent="0.3">
      <c r="A68" s="10" t="s">
        <v>90</v>
      </c>
      <c r="B68" s="5" t="s">
        <v>91</v>
      </c>
      <c r="C68" s="37">
        <v>306661</v>
      </c>
      <c r="D68" s="50"/>
      <c r="E68" s="156"/>
      <c r="F68" s="157"/>
      <c r="G68" s="158"/>
      <c r="H68" s="177">
        <v>306661</v>
      </c>
    </row>
    <row r="69" spans="1:8" ht="19.5" customHeight="1" thickBot="1" x14ac:dyDescent="0.3">
      <c r="A69" s="10" t="s">
        <v>92</v>
      </c>
      <c r="B69" s="5" t="s">
        <v>93</v>
      </c>
      <c r="C69" s="37">
        <v>12817</v>
      </c>
      <c r="D69" s="50"/>
      <c r="E69" s="156"/>
      <c r="F69" s="157"/>
      <c r="G69" s="158"/>
      <c r="H69" s="177">
        <v>12817</v>
      </c>
    </row>
    <row r="70" spans="1:8" ht="33.75" customHeight="1" thickBot="1" x14ac:dyDescent="0.3">
      <c r="A70" s="10" t="s">
        <v>94</v>
      </c>
      <c r="B70" s="5" t="s">
        <v>95</v>
      </c>
      <c r="C70" s="37">
        <v>12460</v>
      </c>
      <c r="D70" s="50"/>
      <c r="E70" s="156"/>
      <c r="F70" s="157"/>
      <c r="G70" s="158"/>
      <c r="H70" s="177">
        <v>12460</v>
      </c>
    </row>
    <row r="71" spans="1:8" ht="24.75" customHeight="1" thickBot="1" x14ac:dyDescent="0.3">
      <c r="A71" s="10" t="s">
        <v>96</v>
      </c>
      <c r="B71" s="5" t="s">
        <v>97</v>
      </c>
      <c r="C71" s="37">
        <v>449875</v>
      </c>
      <c r="D71" s="50"/>
      <c r="E71" s="156"/>
      <c r="F71" s="157"/>
      <c r="G71" s="158"/>
      <c r="H71" s="177">
        <v>449875</v>
      </c>
    </row>
    <row r="72" spans="1:8" ht="18.75" customHeight="1" thickBot="1" x14ac:dyDescent="0.3">
      <c r="A72" s="10" t="s">
        <v>98</v>
      </c>
      <c r="B72" s="5" t="s">
        <v>99</v>
      </c>
      <c r="C72" s="37">
        <v>17905</v>
      </c>
      <c r="D72" s="50"/>
      <c r="E72" s="156"/>
      <c r="F72" s="157"/>
      <c r="G72" s="158"/>
      <c r="H72" s="177">
        <v>17905</v>
      </c>
    </row>
    <row r="73" spans="1:8" ht="23.25" customHeight="1" thickBot="1" x14ac:dyDescent="0.3">
      <c r="A73" s="10" t="s">
        <v>100</v>
      </c>
      <c r="B73" s="5" t="s">
        <v>101</v>
      </c>
      <c r="C73" s="37">
        <v>246232</v>
      </c>
      <c r="D73" s="50"/>
      <c r="E73" s="156"/>
      <c r="F73" s="157"/>
      <c r="G73" s="158"/>
      <c r="H73" s="177">
        <v>246232</v>
      </c>
    </row>
    <row r="74" spans="1:8" ht="17.25" customHeight="1" thickBot="1" x14ac:dyDescent="0.3">
      <c r="A74" s="10" t="s">
        <v>102</v>
      </c>
      <c r="B74" s="5" t="s">
        <v>103</v>
      </c>
      <c r="C74" s="37">
        <v>1551</v>
      </c>
      <c r="D74" s="50"/>
      <c r="E74" s="156"/>
      <c r="F74" s="157"/>
      <c r="G74" s="158"/>
      <c r="H74" s="177">
        <v>1551</v>
      </c>
    </row>
    <row r="75" spans="1:8" ht="15.75" customHeight="1" thickBot="1" x14ac:dyDescent="0.3">
      <c r="A75" s="10" t="s">
        <v>104</v>
      </c>
      <c r="B75" s="5" t="s">
        <v>105</v>
      </c>
      <c r="C75" s="14">
        <v>1912</v>
      </c>
      <c r="D75" s="49"/>
      <c r="E75" s="137"/>
      <c r="F75" s="138"/>
      <c r="G75" s="142"/>
      <c r="H75" s="79">
        <v>1912</v>
      </c>
    </row>
    <row r="76" spans="1:8" ht="19.5" customHeight="1" thickBot="1" x14ac:dyDescent="0.3">
      <c r="A76" s="10" t="s">
        <v>106</v>
      </c>
      <c r="B76" s="5" t="s">
        <v>107</v>
      </c>
      <c r="C76" s="14">
        <v>68849</v>
      </c>
      <c r="D76" s="49"/>
      <c r="E76" s="137"/>
      <c r="F76" s="138"/>
      <c r="G76" s="142"/>
      <c r="H76" s="79">
        <v>68849</v>
      </c>
    </row>
    <row r="77" spans="1:8" ht="17.25" customHeight="1" thickBot="1" x14ac:dyDescent="0.3">
      <c r="A77" s="10" t="s">
        <v>108</v>
      </c>
      <c r="B77" s="5" t="s">
        <v>109</v>
      </c>
      <c r="C77" s="14">
        <v>708</v>
      </c>
      <c r="D77" s="49"/>
      <c r="E77" s="137"/>
      <c r="F77" s="138"/>
      <c r="G77" s="142"/>
      <c r="H77" s="79">
        <v>708</v>
      </c>
    </row>
    <row r="78" spans="1:8" ht="27" customHeight="1" thickBot="1" x14ac:dyDescent="0.3">
      <c r="A78" s="178" t="s">
        <v>170</v>
      </c>
      <c r="B78" s="5" t="s">
        <v>169</v>
      </c>
      <c r="C78" s="14">
        <v>196</v>
      </c>
      <c r="D78" s="49"/>
      <c r="E78" s="137"/>
      <c r="F78" s="138"/>
      <c r="G78" s="142"/>
      <c r="H78" s="79">
        <v>196</v>
      </c>
    </row>
    <row r="79" spans="1:8" ht="21" customHeight="1" thickBot="1" x14ac:dyDescent="0.3">
      <c r="A79" s="16" t="s">
        <v>120</v>
      </c>
      <c r="B79" s="80" t="s">
        <v>173</v>
      </c>
      <c r="C79" s="14">
        <v>1560</v>
      </c>
      <c r="D79" s="49"/>
      <c r="E79" s="137"/>
      <c r="F79" s="138"/>
      <c r="G79" s="142"/>
      <c r="H79" s="79">
        <v>1560</v>
      </c>
    </row>
    <row r="80" spans="1:8" ht="23.25" customHeight="1" thickBot="1" x14ac:dyDescent="0.3">
      <c r="A80" s="36" t="s">
        <v>171</v>
      </c>
      <c r="B80" s="80" t="s">
        <v>174</v>
      </c>
      <c r="C80" s="14">
        <v>37684</v>
      </c>
      <c r="D80" s="49"/>
      <c r="E80" s="137"/>
      <c r="F80" s="138"/>
      <c r="G80" s="142"/>
      <c r="H80" s="79">
        <v>37684</v>
      </c>
    </row>
    <row r="81" spans="1:8" ht="23.25" customHeight="1" thickBot="1" x14ac:dyDescent="0.3">
      <c r="A81" s="36" t="s">
        <v>172</v>
      </c>
      <c r="B81" s="80" t="s">
        <v>175</v>
      </c>
      <c r="C81" s="14">
        <v>78181</v>
      </c>
      <c r="D81" s="49"/>
      <c r="E81" s="162"/>
      <c r="F81" s="163"/>
      <c r="G81" s="76"/>
      <c r="H81" s="79">
        <v>78181</v>
      </c>
    </row>
    <row r="82" spans="1:8" ht="27" customHeight="1" thickBot="1" x14ac:dyDescent="0.3">
      <c r="A82" s="179" t="s">
        <v>177</v>
      </c>
      <c r="B82" s="23" t="s">
        <v>176</v>
      </c>
      <c r="C82" s="19">
        <v>48476</v>
      </c>
      <c r="D82" s="51"/>
      <c r="E82" s="159"/>
      <c r="F82" s="160"/>
      <c r="G82" s="161"/>
      <c r="H82" s="56">
        <v>48476</v>
      </c>
    </row>
    <row r="83" spans="1:8" ht="24.75" customHeight="1" thickBot="1" x14ac:dyDescent="0.3">
      <c r="A83" s="20" t="s">
        <v>110</v>
      </c>
      <c r="B83" s="18"/>
      <c r="C83" s="22">
        <f>C53+C56+C62+C67+C82</f>
        <v>2950416</v>
      </c>
      <c r="D83" s="48"/>
      <c r="E83" s="143">
        <f>E53+E56+E62+E67</f>
        <v>0</v>
      </c>
      <c r="F83" s="144"/>
      <c r="G83" s="145"/>
      <c r="H83" s="55">
        <f>H53+H56+H62+H67+H82</f>
        <v>2950416</v>
      </c>
    </row>
    <row r="84" spans="1:8" ht="15.75" thickBot="1" x14ac:dyDescent="0.3">
      <c r="A84" s="6"/>
      <c r="B84" s="12"/>
      <c r="C84" s="3"/>
      <c r="D84" s="52"/>
      <c r="E84" s="170"/>
      <c r="F84" s="171"/>
      <c r="G84" s="172"/>
      <c r="H84" s="57"/>
    </row>
    <row r="85" spans="1:8" ht="15.75" thickBot="1" x14ac:dyDescent="0.3">
      <c r="A85" s="20" t="s">
        <v>111</v>
      </c>
      <c r="B85" s="27"/>
      <c r="C85" s="22">
        <f>C86+C87+C88</f>
        <v>1508547</v>
      </c>
      <c r="D85" s="48">
        <f>D86+D87+D88+D89</f>
        <v>0</v>
      </c>
      <c r="E85" s="143">
        <f>E86+E87+E88+E89</f>
        <v>0</v>
      </c>
      <c r="F85" s="173"/>
      <c r="G85" s="174"/>
      <c r="H85" s="55">
        <f>H86+H87+H88+H89</f>
        <v>1508547</v>
      </c>
    </row>
    <row r="86" spans="1:8" ht="21" customHeight="1" thickBot="1" x14ac:dyDescent="0.3">
      <c r="A86" s="10" t="s">
        <v>112</v>
      </c>
      <c r="B86" s="13" t="s">
        <v>113</v>
      </c>
      <c r="C86" s="14">
        <v>53247</v>
      </c>
      <c r="D86" s="49">
        <v>0</v>
      </c>
      <c r="E86" s="137"/>
      <c r="F86" s="138"/>
      <c r="G86" s="142"/>
      <c r="H86" s="79">
        <v>53247</v>
      </c>
    </row>
    <row r="87" spans="1:8" ht="18.75" customHeight="1" thickBot="1" x14ac:dyDescent="0.3">
      <c r="A87" s="10" t="s">
        <v>114</v>
      </c>
      <c r="B87" s="13" t="s">
        <v>115</v>
      </c>
      <c r="C87" s="14">
        <v>1454820</v>
      </c>
      <c r="D87" s="49">
        <v>0</v>
      </c>
      <c r="E87" s="137">
        <v>0</v>
      </c>
      <c r="F87" s="138"/>
      <c r="G87" s="142"/>
      <c r="H87" s="79">
        <v>1454820</v>
      </c>
    </row>
    <row r="88" spans="1:8" ht="15" customHeight="1" thickBot="1" x14ac:dyDescent="0.3">
      <c r="A88" s="10" t="s">
        <v>116</v>
      </c>
      <c r="B88" s="13" t="s">
        <v>117</v>
      </c>
      <c r="C88" s="14">
        <v>480</v>
      </c>
      <c r="D88" s="49"/>
      <c r="E88" s="156"/>
      <c r="F88" s="157"/>
      <c r="G88" s="158"/>
      <c r="H88" s="79">
        <v>480</v>
      </c>
    </row>
    <row r="89" spans="1:8" ht="16.5" customHeight="1" thickBot="1" x14ac:dyDescent="0.3">
      <c r="A89" s="10" t="s">
        <v>118</v>
      </c>
      <c r="B89" s="13" t="s">
        <v>119</v>
      </c>
      <c r="C89" s="14"/>
      <c r="D89" s="49"/>
      <c r="E89" s="164"/>
      <c r="F89" s="165"/>
      <c r="G89" s="166"/>
      <c r="H89" s="79"/>
    </row>
    <row r="90" spans="1:8" ht="15.75" thickBot="1" x14ac:dyDescent="0.3">
      <c r="A90" s="25" t="s">
        <v>110</v>
      </c>
      <c r="B90" s="26"/>
      <c r="C90" s="22">
        <f>C83+C85</f>
        <v>4458963</v>
      </c>
      <c r="D90" s="48">
        <f>D83+D85</f>
        <v>0</v>
      </c>
      <c r="E90" s="167">
        <f>E83+E85</f>
        <v>0</v>
      </c>
      <c r="F90" s="168"/>
      <c r="G90" s="169"/>
      <c r="H90" s="55">
        <f>H83+H85</f>
        <v>4458963</v>
      </c>
    </row>
    <row r="92" spans="1:8" x14ac:dyDescent="0.25">
      <c r="A92" s="30" t="s">
        <v>129</v>
      </c>
    </row>
    <row r="93" spans="1:8" x14ac:dyDescent="0.25">
      <c r="A93" s="31" t="s">
        <v>121</v>
      </c>
    </row>
    <row r="94" spans="1:8" x14ac:dyDescent="0.25">
      <c r="A94" s="32"/>
    </row>
    <row r="95" spans="1:8" x14ac:dyDescent="0.25">
      <c r="A95" s="33" t="s">
        <v>122</v>
      </c>
    </row>
    <row r="96" spans="1:8" x14ac:dyDescent="0.25">
      <c r="A96" s="34" t="s">
        <v>123</v>
      </c>
    </row>
    <row r="97" spans="1:1" x14ac:dyDescent="0.25">
      <c r="A97" s="33" t="s">
        <v>124</v>
      </c>
    </row>
    <row r="98" spans="1:1" x14ac:dyDescent="0.25">
      <c r="A98" s="34" t="s">
        <v>125</v>
      </c>
    </row>
    <row r="99" spans="1:1" x14ac:dyDescent="0.25">
      <c r="A99" s="35" t="s">
        <v>126</v>
      </c>
    </row>
    <row r="100" spans="1:1" x14ac:dyDescent="0.25">
      <c r="A100" s="34" t="s">
        <v>127</v>
      </c>
    </row>
    <row r="101" spans="1:1" x14ac:dyDescent="0.25">
      <c r="A101" s="35" t="s">
        <v>128</v>
      </c>
    </row>
  </sheetData>
  <mergeCells count="128">
    <mergeCell ref="E87:G87"/>
    <mergeCell ref="E88:G88"/>
    <mergeCell ref="E77:G77"/>
    <mergeCell ref="E78:G78"/>
    <mergeCell ref="E79:G79"/>
    <mergeCell ref="E80:G80"/>
    <mergeCell ref="E89:G89"/>
    <mergeCell ref="E90:G90"/>
    <mergeCell ref="E83:G83"/>
    <mergeCell ref="E84:G84"/>
    <mergeCell ref="E85:G85"/>
    <mergeCell ref="E86:G86"/>
    <mergeCell ref="E67:G67"/>
    <mergeCell ref="E68:G68"/>
    <mergeCell ref="E82:G82"/>
    <mergeCell ref="E71:G71"/>
    <mergeCell ref="E72:G72"/>
    <mergeCell ref="E73:G73"/>
    <mergeCell ref="E74:G74"/>
    <mergeCell ref="E75:G75"/>
    <mergeCell ref="E76:G76"/>
    <mergeCell ref="E81:F81"/>
    <mergeCell ref="E69:G69"/>
    <mergeCell ref="E70:G70"/>
    <mergeCell ref="E63:G63"/>
    <mergeCell ref="E64:G64"/>
    <mergeCell ref="E65:G65"/>
    <mergeCell ref="E66:G66"/>
    <mergeCell ref="E59:G59"/>
    <mergeCell ref="E60:G60"/>
    <mergeCell ref="E61:G61"/>
    <mergeCell ref="E62:G62"/>
    <mergeCell ref="A50:A52"/>
    <mergeCell ref="B50:B52"/>
    <mergeCell ref="C50:H50"/>
    <mergeCell ref="C51:C52"/>
    <mergeCell ref="E51:G51"/>
    <mergeCell ref="E52:G52"/>
    <mergeCell ref="H51:H52"/>
    <mergeCell ref="D47:E47"/>
    <mergeCell ref="D43:E43"/>
    <mergeCell ref="G43:H43"/>
    <mergeCell ref="D44:E44"/>
    <mergeCell ref="G44:H44"/>
    <mergeCell ref="D46:E46"/>
    <mergeCell ref="E57:G57"/>
    <mergeCell ref="E58:G58"/>
    <mergeCell ref="E53:G53"/>
    <mergeCell ref="E54:G54"/>
    <mergeCell ref="E55:G55"/>
    <mergeCell ref="E56:G56"/>
    <mergeCell ref="G46:H46"/>
    <mergeCell ref="D39:E39"/>
    <mergeCell ref="D40:E40"/>
    <mergeCell ref="G40:H40"/>
    <mergeCell ref="D41:E41"/>
    <mergeCell ref="G41:H41"/>
    <mergeCell ref="D42:E42"/>
    <mergeCell ref="G42:H42"/>
    <mergeCell ref="D45:E45"/>
    <mergeCell ref="G45:H45"/>
    <mergeCell ref="D38:E38"/>
    <mergeCell ref="G24:H24"/>
    <mergeCell ref="D25:E25"/>
    <mergeCell ref="G25:H25"/>
    <mergeCell ref="D27:E27"/>
    <mergeCell ref="D28:E28"/>
    <mergeCell ref="G36:H36"/>
    <mergeCell ref="D37:E37"/>
    <mergeCell ref="G37:H37"/>
    <mergeCell ref="D29:E29"/>
    <mergeCell ref="G29:H29"/>
    <mergeCell ref="D30:E30"/>
    <mergeCell ref="G30:H30"/>
    <mergeCell ref="D31:E31"/>
    <mergeCell ref="D32:E32"/>
    <mergeCell ref="G32:H32"/>
    <mergeCell ref="A22:A23"/>
    <mergeCell ref="B22:B23"/>
    <mergeCell ref="C22:C23"/>
    <mergeCell ref="D22:E23"/>
    <mergeCell ref="G28:H28"/>
    <mergeCell ref="D34:E34"/>
    <mergeCell ref="D35:E35"/>
    <mergeCell ref="D36:E36"/>
    <mergeCell ref="F22:F23"/>
    <mergeCell ref="G22:H23"/>
    <mergeCell ref="D24:E24"/>
    <mergeCell ref="D26:E26"/>
    <mergeCell ref="G26:H26"/>
    <mergeCell ref="D33:E33"/>
    <mergeCell ref="D10:E10"/>
    <mergeCell ref="D11:E11"/>
    <mergeCell ref="F20:F21"/>
    <mergeCell ref="A20:A21"/>
    <mergeCell ref="B20:B21"/>
    <mergeCell ref="C20:C21"/>
    <mergeCell ref="A2:H2"/>
    <mergeCell ref="G17:H17"/>
    <mergeCell ref="D18:E18"/>
    <mergeCell ref="G18:H18"/>
    <mergeCell ref="D19:E19"/>
    <mergeCell ref="G19:H19"/>
    <mergeCell ref="D20:E21"/>
    <mergeCell ref="D12:E12"/>
    <mergeCell ref="D13:E13"/>
    <mergeCell ref="D14:E14"/>
    <mergeCell ref="D15:E15"/>
    <mergeCell ref="G15:H15"/>
    <mergeCell ref="G20:H21"/>
    <mergeCell ref="D16:E16"/>
    <mergeCell ref="G16:H16"/>
    <mergeCell ref="D17:E17"/>
    <mergeCell ref="E1:H1"/>
    <mergeCell ref="D7:E7"/>
    <mergeCell ref="G7:H7"/>
    <mergeCell ref="G8:H9"/>
    <mergeCell ref="A4:A6"/>
    <mergeCell ref="B4:B6"/>
    <mergeCell ref="C4:H4"/>
    <mergeCell ref="C5:C6"/>
    <mergeCell ref="D5:E5"/>
    <mergeCell ref="D6:E6"/>
    <mergeCell ref="G5:H6"/>
    <mergeCell ref="D8:E9"/>
    <mergeCell ref="F8:F9"/>
    <mergeCell ref="A8:A9"/>
    <mergeCell ref="B8:B9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7"/>
  <sheetViews>
    <sheetView topLeftCell="A7" workbookViewId="0">
      <selection activeCell="G26" sqref="G26"/>
    </sheetView>
  </sheetViews>
  <sheetFormatPr defaultRowHeight="15" x14ac:dyDescent="0.25"/>
  <cols>
    <col min="1" max="1" width="11.85546875" bestFit="1" customWidth="1"/>
  </cols>
  <sheetData>
    <row r="2" spans="1:6" x14ac:dyDescent="0.25">
      <c r="A2" s="66"/>
      <c r="B2" s="67" t="s">
        <v>142</v>
      </c>
      <c r="C2" s="67" t="s">
        <v>143</v>
      </c>
      <c r="D2" s="67" t="s">
        <v>147</v>
      </c>
      <c r="E2" s="68" t="s">
        <v>146</v>
      </c>
      <c r="F2" s="68" t="s">
        <v>145</v>
      </c>
    </row>
    <row r="3" spans="1:6" x14ac:dyDescent="0.25">
      <c r="A3" s="66">
        <v>36</v>
      </c>
      <c r="B3" s="66"/>
      <c r="C3" s="66">
        <v>-531</v>
      </c>
      <c r="D3" s="66">
        <f>SUM(B3:C3)</f>
        <v>-531</v>
      </c>
      <c r="E3" s="66"/>
      <c r="F3" s="66"/>
    </row>
    <row r="4" spans="1:6" x14ac:dyDescent="0.25">
      <c r="A4" s="66">
        <v>1</v>
      </c>
      <c r="B4" s="66">
        <v>551729</v>
      </c>
      <c r="C4" s="66"/>
      <c r="D4" s="66">
        <f t="shared" ref="D4:D35" si="0">SUM(B4:C4)</f>
        <v>551729</v>
      </c>
      <c r="E4" s="66"/>
      <c r="F4" s="66"/>
    </row>
    <row r="5" spans="1:6" x14ac:dyDescent="0.25">
      <c r="A5" s="66">
        <v>101</v>
      </c>
      <c r="B5" s="66">
        <v>540069</v>
      </c>
      <c r="C5" s="66"/>
      <c r="D5" s="66">
        <f t="shared" si="0"/>
        <v>540069</v>
      </c>
      <c r="E5" s="66"/>
      <c r="F5" s="66"/>
    </row>
    <row r="6" spans="1:6" x14ac:dyDescent="0.25">
      <c r="A6" s="66">
        <v>102</v>
      </c>
      <c r="B6" s="66">
        <v>11660</v>
      </c>
      <c r="C6" s="66"/>
      <c r="D6" s="66">
        <f t="shared" si="0"/>
        <v>11660</v>
      </c>
      <c r="E6" s="66"/>
      <c r="F6" s="66"/>
    </row>
    <row r="7" spans="1:6" x14ac:dyDescent="0.25">
      <c r="A7" s="66">
        <v>2</v>
      </c>
      <c r="B7" s="66">
        <v>980739</v>
      </c>
      <c r="C7" s="66">
        <v>11750</v>
      </c>
      <c r="D7" s="66">
        <f t="shared" si="0"/>
        <v>992489</v>
      </c>
      <c r="E7" s="66"/>
      <c r="F7" s="66"/>
    </row>
    <row r="8" spans="1:6" x14ac:dyDescent="0.25">
      <c r="A8" s="69" t="s">
        <v>148</v>
      </c>
      <c r="B8" s="66">
        <v>588351</v>
      </c>
      <c r="C8" s="66"/>
      <c r="D8" s="66">
        <f t="shared" si="0"/>
        <v>588351</v>
      </c>
      <c r="E8" s="66"/>
      <c r="F8" s="66"/>
    </row>
    <row r="9" spans="1:6" x14ac:dyDescent="0.25">
      <c r="A9" s="69" t="s">
        <v>149</v>
      </c>
      <c r="B9" s="66">
        <v>380177</v>
      </c>
      <c r="C9" s="66">
        <v>11750</v>
      </c>
      <c r="D9" s="66">
        <f t="shared" si="0"/>
        <v>391927</v>
      </c>
      <c r="E9" s="66"/>
      <c r="F9" s="66"/>
    </row>
    <row r="10" spans="1:6" x14ac:dyDescent="0.25">
      <c r="A10" s="69" t="s">
        <v>150</v>
      </c>
      <c r="B10" s="66">
        <v>1461</v>
      </c>
      <c r="C10" s="66"/>
      <c r="D10" s="66">
        <f t="shared" si="0"/>
        <v>1461</v>
      </c>
      <c r="E10" s="66"/>
      <c r="F10" s="66"/>
    </row>
    <row r="11" spans="1:6" x14ac:dyDescent="0.25">
      <c r="A11" s="69" t="s">
        <v>151</v>
      </c>
      <c r="B11" s="66">
        <v>10750</v>
      </c>
      <c r="C11" s="66"/>
      <c r="D11" s="66">
        <f t="shared" si="0"/>
        <v>10750</v>
      </c>
      <c r="E11" s="66"/>
      <c r="F11" s="66"/>
    </row>
    <row r="12" spans="1:6" x14ac:dyDescent="0.25">
      <c r="A12" s="66">
        <v>5</v>
      </c>
      <c r="B12" s="66">
        <v>271223</v>
      </c>
      <c r="C12" s="66">
        <v>1261</v>
      </c>
      <c r="D12" s="66">
        <f t="shared" si="0"/>
        <v>272484</v>
      </c>
      <c r="E12" s="66"/>
      <c r="F12" s="66"/>
    </row>
    <row r="13" spans="1:6" x14ac:dyDescent="0.25">
      <c r="A13" s="66" t="s">
        <v>152</v>
      </c>
      <c r="B13" s="66">
        <v>153732</v>
      </c>
      <c r="C13" s="66">
        <v>656</v>
      </c>
      <c r="D13" s="66">
        <f t="shared" si="0"/>
        <v>154388</v>
      </c>
      <c r="E13" s="66"/>
      <c r="F13" s="66"/>
    </row>
    <row r="14" spans="1:6" x14ac:dyDescent="0.25">
      <c r="A14" s="66" t="s">
        <v>153</v>
      </c>
      <c r="B14" s="66">
        <v>12232</v>
      </c>
      <c r="C14" s="66">
        <v>382</v>
      </c>
      <c r="D14" s="66">
        <f t="shared" si="0"/>
        <v>12614</v>
      </c>
      <c r="E14" s="66"/>
      <c r="F14" s="66"/>
    </row>
    <row r="15" spans="1:6" x14ac:dyDescent="0.25">
      <c r="A15" s="66" t="s">
        <v>154</v>
      </c>
      <c r="B15" s="66">
        <v>70475</v>
      </c>
      <c r="C15" s="66">
        <v>223</v>
      </c>
      <c r="D15" s="66">
        <f t="shared" si="0"/>
        <v>70698</v>
      </c>
      <c r="E15" s="66"/>
      <c r="F15" s="66"/>
    </row>
    <row r="16" spans="1:6" x14ac:dyDescent="0.25">
      <c r="A16" s="66" t="s">
        <v>155</v>
      </c>
      <c r="B16" s="66">
        <v>34784</v>
      </c>
      <c r="C16" s="66"/>
      <c r="D16" s="66">
        <f t="shared" si="0"/>
        <v>34784</v>
      </c>
      <c r="E16" s="66"/>
      <c r="F16" s="66"/>
    </row>
    <row r="17" spans="1:6" x14ac:dyDescent="0.25">
      <c r="A17" s="66">
        <v>10</v>
      </c>
      <c r="B17" s="66">
        <v>243500</v>
      </c>
      <c r="C17" s="66">
        <v>114025</v>
      </c>
      <c r="D17" s="66">
        <f t="shared" si="0"/>
        <v>357525</v>
      </c>
      <c r="E17" s="66"/>
      <c r="F17" s="66"/>
    </row>
    <row r="18" spans="1:6" x14ac:dyDescent="0.25">
      <c r="A18" s="69" t="s">
        <v>156</v>
      </c>
      <c r="B18" s="66">
        <v>5796</v>
      </c>
      <c r="C18" s="66"/>
      <c r="D18" s="66">
        <f t="shared" si="0"/>
        <v>5796</v>
      </c>
      <c r="E18" s="66"/>
      <c r="F18" s="66"/>
    </row>
    <row r="19" spans="1:6" x14ac:dyDescent="0.25">
      <c r="A19" s="69" t="s">
        <v>157</v>
      </c>
      <c r="B19" s="66">
        <v>5717</v>
      </c>
      <c r="C19" s="66"/>
      <c r="D19" s="66">
        <f t="shared" si="0"/>
        <v>5717</v>
      </c>
      <c r="E19" s="66"/>
      <c r="F19" s="66"/>
    </row>
    <row r="20" spans="1:6" x14ac:dyDescent="0.25">
      <c r="A20" s="69" t="s">
        <v>158</v>
      </c>
      <c r="B20" s="66">
        <v>5883</v>
      </c>
      <c r="C20" s="66"/>
      <c r="D20" s="66">
        <f t="shared" si="0"/>
        <v>5883</v>
      </c>
      <c r="E20" s="66"/>
      <c r="F20" s="66"/>
    </row>
    <row r="21" spans="1:6" x14ac:dyDescent="0.25">
      <c r="A21" s="69" t="s">
        <v>159</v>
      </c>
      <c r="B21" s="66">
        <v>154459</v>
      </c>
      <c r="C21" s="66">
        <v>8625</v>
      </c>
      <c r="D21" s="66">
        <f t="shared" si="0"/>
        <v>163084</v>
      </c>
      <c r="E21" s="66"/>
      <c r="F21" s="66"/>
    </row>
    <row r="22" spans="1:6" x14ac:dyDescent="0.25">
      <c r="A22" s="69" t="s">
        <v>160</v>
      </c>
      <c r="B22" s="66">
        <v>6245</v>
      </c>
      <c r="C22" s="66"/>
      <c r="D22" s="66">
        <f t="shared" si="0"/>
        <v>6245</v>
      </c>
      <c r="E22" s="66"/>
      <c r="F22" s="66"/>
    </row>
    <row r="23" spans="1:6" x14ac:dyDescent="0.25">
      <c r="A23" s="69" t="s">
        <v>161</v>
      </c>
      <c r="B23" s="66">
        <v>64691</v>
      </c>
      <c r="C23" s="66">
        <v>93470</v>
      </c>
      <c r="D23" s="66">
        <f t="shared" si="0"/>
        <v>158161</v>
      </c>
      <c r="E23" s="66"/>
      <c r="F23" s="66"/>
    </row>
    <row r="24" spans="1:6" x14ac:dyDescent="0.25">
      <c r="A24" s="69" t="s">
        <v>162</v>
      </c>
      <c r="B24" s="66">
        <v>414</v>
      </c>
      <c r="C24" s="66">
        <v>11930</v>
      </c>
      <c r="D24" s="66">
        <f t="shared" si="0"/>
        <v>12344</v>
      </c>
      <c r="E24" s="66"/>
      <c r="F24" s="66"/>
    </row>
    <row r="25" spans="1:6" x14ac:dyDescent="0.25">
      <c r="A25" s="69" t="s">
        <v>163</v>
      </c>
      <c r="B25" s="66">
        <v>295</v>
      </c>
      <c r="C25" s="66"/>
      <c r="D25" s="66">
        <f t="shared" si="0"/>
        <v>295</v>
      </c>
      <c r="E25" s="66"/>
      <c r="F25" s="66"/>
    </row>
    <row r="26" spans="1:6" x14ac:dyDescent="0.25">
      <c r="A26" s="66">
        <v>42</v>
      </c>
      <c r="B26" s="66">
        <v>152366</v>
      </c>
      <c r="C26" s="66"/>
      <c r="D26" s="66">
        <f t="shared" si="0"/>
        <v>152366</v>
      </c>
      <c r="E26" s="66"/>
      <c r="F26" s="66"/>
    </row>
    <row r="27" spans="1:6" x14ac:dyDescent="0.25">
      <c r="A27" s="66" t="s">
        <v>144</v>
      </c>
      <c r="B27" s="66"/>
      <c r="C27" s="66">
        <v>1839</v>
      </c>
      <c r="D27" s="66">
        <f t="shared" si="0"/>
        <v>1839</v>
      </c>
      <c r="E27" s="66"/>
      <c r="F27" s="66"/>
    </row>
    <row r="28" spans="1:6" x14ac:dyDescent="0.25">
      <c r="A28" s="66" t="s">
        <v>138</v>
      </c>
      <c r="B28" s="66">
        <v>1204248</v>
      </c>
      <c r="C28" s="66"/>
      <c r="D28" s="66">
        <f t="shared" si="0"/>
        <v>1204248</v>
      </c>
      <c r="E28" s="66"/>
      <c r="F28" s="66"/>
    </row>
    <row r="29" spans="1:6" x14ac:dyDescent="0.25">
      <c r="A29" s="66" t="s">
        <v>139</v>
      </c>
      <c r="B29" s="66">
        <v>1566</v>
      </c>
      <c r="C29" s="66"/>
      <c r="D29" s="66">
        <f t="shared" si="0"/>
        <v>1566</v>
      </c>
      <c r="E29" s="66"/>
      <c r="F29" s="66"/>
    </row>
    <row r="30" spans="1:6" x14ac:dyDescent="0.25">
      <c r="A30" s="66" t="s">
        <v>140</v>
      </c>
      <c r="B30" s="66">
        <v>392667</v>
      </c>
      <c r="C30" s="66">
        <v>967</v>
      </c>
      <c r="D30" s="66">
        <f t="shared" si="0"/>
        <v>393634</v>
      </c>
      <c r="E30" s="66"/>
      <c r="F30" s="66"/>
    </row>
    <row r="31" spans="1:6" x14ac:dyDescent="0.25">
      <c r="A31" s="66" t="s">
        <v>141</v>
      </c>
      <c r="B31" s="66">
        <v>6779467</v>
      </c>
      <c r="C31" s="66">
        <v>268301</v>
      </c>
      <c r="D31" s="66">
        <f t="shared" si="0"/>
        <v>7047768</v>
      </c>
      <c r="E31" s="66"/>
      <c r="F31" s="66"/>
    </row>
    <row r="32" spans="1:6" x14ac:dyDescent="0.25">
      <c r="A32" s="66">
        <v>76</v>
      </c>
      <c r="B32" s="66">
        <v>-627217</v>
      </c>
      <c r="C32" s="66">
        <v>-5168</v>
      </c>
      <c r="D32" s="66">
        <f t="shared" si="0"/>
        <v>-632385</v>
      </c>
      <c r="E32" s="66"/>
      <c r="F32" s="66"/>
    </row>
    <row r="33" spans="1:6" x14ac:dyDescent="0.25">
      <c r="A33" s="66">
        <v>77</v>
      </c>
      <c r="B33" s="66">
        <v>-2444464</v>
      </c>
      <c r="C33" s="66"/>
      <c r="D33" s="66">
        <f t="shared" si="0"/>
        <v>-2444464</v>
      </c>
      <c r="E33" s="66"/>
      <c r="F33" s="66"/>
    </row>
    <row r="34" spans="1:6" x14ac:dyDescent="0.25">
      <c r="A34" s="66" t="s">
        <v>45</v>
      </c>
      <c r="B34" s="66">
        <v>-226511</v>
      </c>
      <c r="C34" s="66">
        <v>-134694</v>
      </c>
      <c r="D34" s="66">
        <f t="shared" si="0"/>
        <v>-361205</v>
      </c>
      <c r="E34" s="66"/>
      <c r="F34" s="66"/>
    </row>
    <row r="35" spans="1:6" x14ac:dyDescent="0.25">
      <c r="A35" s="66">
        <v>95</v>
      </c>
      <c r="B35" s="66">
        <v>-468571</v>
      </c>
      <c r="C35" s="66"/>
      <c r="D35" s="66">
        <f t="shared" si="0"/>
        <v>-468571</v>
      </c>
      <c r="E35" s="66"/>
      <c r="F35" s="66"/>
    </row>
    <row r="36" spans="1:6" x14ac:dyDescent="0.25">
      <c r="A36" t="s">
        <v>164</v>
      </c>
      <c r="B36" s="75">
        <f>B3+B30+B31+B32+B33+B34+B35</f>
        <v>3405371</v>
      </c>
      <c r="C36" s="75">
        <f>C3+C30+C31+C32+C33+C34+C35</f>
        <v>128875</v>
      </c>
      <c r="D36" s="75">
        <f>D3+D30+D31+D32+D33+D34+D35</f>
        <v>3534246</v>
      </c>
    </row>
    <row r="37" spans="1:6" x14ac:dyDescent="0.25">
      <c r="A37" t="s">
        <v>165</v>
      </c>
      <c r="B37" s="65">
        <f>B4+B7+B12+B17+B26+B27+B28+B29</f>
        <v>3405371</v>
      </c>
      <c r="C37" s="65">
        <f>C4+C7+C12+C17+C26+C27+C28+C29</f>
        <v>128875</v>
      </c>
      <c r="D37" s="65">
        <f>D4+D7+D12+D17+D26+D27+D28+D29</f>
        <v>3534246</v>
      </c>
    </row>
  </sheetData>
  <phoneticPr fontId="1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D.Petrova</dc:creator>
  <cp:lastModifiedBy>Anelia Marcheva</cp:lastModifiedBy>
  <cp:lastPrinted>2021-07-19T06:57:57Z</cp:lastPrinted>
  <dcterms:created xsi:type="dcterms:W3CDTF">2019-06-11T06:33:48Z</dcterms:created>
  <dcterms:modified xsi:type="dcterms:W3CDTF">2022-06-28T08:41:27Z</dcterms:modified>
</cp:coreProperties>
</file>