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3845" windowHeight="7320" tabRatio="989" activeTab="0"/>
  </bookViews>
  <sheets>
    <sheet name="ПРИХОДИ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<sst xmlns="http://schemas.openxmlformats.org/spreadsheetml/2006/main" count="39" uniqueCount="29">
  <si>
    <t>ОП " Стопанска и охранителна дейност"</t>
  </si>
  <si>
    <t>д/ст 8-6-898 "Други дейности по икономиката"</t>
  </si>
  <si>
    <t>д/ст 6-2-622 "Озеленяване"</t>
  </si>
  <si>
    <t>д/ст 6-2-623 "Чистота"</t>
  </si>
  <si>
    <t>д/ст 7-3-746 "Зоопаркове"</t>
  </si>
  <si>
    <t>д/ст 7-3-745 "Обредни домове и зали"</t>
  </si>
  <si>
    <t>д/ст 6-1-603 "ВиК"</t>
  </si>
  <si>
    <t>д/ст 6-1-606 "Изгр., рем. и поддър.на ул.мрежа"</t>
  </si>
  <si>
    <t>д/ст 6-2-619 "др. дейности -благоустройство"</t>
  </si>
  <si>
    <t>ОП "Туризъм, публични прояви и атракции"</t>
  </si>
  <si>
    <t>д/ст 8-5-865 "Други дейности по туризма"</t>
  </si>
  <si>
    <t>ОП " Общински жилища и имоти"</t>
  </si>
  <si>
    <t>ОП " Общински медиен център"</t>
  </si>
  <si>
    <t>ОП "Чистота"</t>
  </si>
  <si>
    <t>СОБСТВЕНИ ПРИХОДИ</t>
  </si>
  <si>
    <t>ФИНАНСИРАНЕ ОТ ОБЩИНАТА</t>
  </si>
  <si>
    <t>РАЗХОДИ</t>
  </si>
  <si>
    <t>БЮДЖЕТ</t>
  </si>
  <si>
    <t>ОТЧЕТ</t>
  </si>
  <si>
    <t>№ ПО РЕД</t>
  </si>
  <si>
    <t>ОБЩИНСКО ПРЕДПРИЯТИЕ</t>
  </si>
  <si>
    <t>ВСИЧКО ЗА ОБЩИНСКИ ПРЕДПРИЯТИЯ:</t>
  </si>
  <si>
    <t>ДЯЛ НА СОБСТВЕНИТЕ ПРИХОДИ В РАЗХОДИТЕ       /В %/</t>
  </si>
  <si>
    <t>ПРИЛОЖЕНИЕ № 8</t>
  </si>
  <si>
    <t>д/ст 8-3-832 "Служби и дейности по поддържане, ремонт и изграждане на пътищата"</t>
  </si>
  <si>
    <t>д/ст 9-0-910 "Разходи за лихви"</t>
  </si>
  <si>
    <t>Отчет за собствените приходи и финансиране на общински предприятия към Община Шумен за 2022 г.</t>
  </si>
  <si>
    <t>ОП " Строителство и благоустройство"</t>
  </si>
  <si>
    <t>ОП " Паркове и обредна дейност"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</si>
</sst>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0_ ;\-#,##0.00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57421875" style="0" customWidth="1"/>
    <col min="2" max="2" width="44.28125" style="0" customWidth="1"/>
    <col min="3" max="4" width="10.140625" style="0" customWidth="1"/>
    <col min="5" max="5" width="11.28125" style="0" customWidth="1"/>
    <col min="6" max="6" width="10.8515625" style="0" customWidth="1"/>
    <col min="7" max="7" width="11.140625" style="0" customWidth="1"/>
    <col min="8" max="8" width="10.140625" style="0" customWidth="1"/>
    <col min="9" max="9" width="9.00390625" style="0" customWidth="1"/>
    <col min="10" max="10" width="8.28125" style="0" customWidth="1"/>
    <col min="11" max="11" width="9.140625" style="17" customWidth="1"/>
  </cols>
  <sheetData>
    <row r="1" spans="8:10" ht="12.75">
      <c r="H1" s="28" t="s">
        <v>23</v>
      </c>
      <c r="I1" s="28"/>
      <c r="J1" s="28"/>
    </row>
    <row r="2" spans="1:10" ht="27" customHeight="1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7" ht="17.25" customHeight="1">
      <c r="A3" s="7"/>
      <c r="B3" s="8"/>
      <c r="C3" s="8"/>
      <c r="D3" s="8"/>
      <c r="E3" s="8"/>
      <c r="F3" s="8"/>
      <c r="G3" s="8"/>
    </row>
    <row r="4" spans="1:10" ht="49.5" customHeight="1">
      <c r="A4" s="30" t="s">
        <v>19</v>
      </c>
      <c r="B4" s="32" t="s">
        <v>20</v>
      </c>
      <c r="C4" s="29" t="s">
        <v>14</v>
      </c>
      <c r="D4" s="29"/>
      <c r="E4" s="29" t="s">
        <v>15</v>
      </c>
      <c r="F4" s="29"/>
      <c r="G4" s="29" t="s">
        <v>16</v>
      </c>
      <c r="H4" s="29"/>
      <c r="I4" s="34" t="s">
        <v>22</v>
      </c>
      <c r="J4" s="35"/>
    </row>
    <row r="5" spans="1:15" ht="21.75" customHeight="1">
      <c r="A5" s="31"/>
      <c r="B5" s="33"/>
      <c r="C5" s="1" t="s">
        <v>17</v>
      </c>
      <c r="D5" s="1" t="s">
        <v>18</v>
      </c>
      <c r="E5" s="1" t="s">
        <v>17</v>
      </c>
      <c r="F5" s="1" t="s">
        <v>18</v>
      </c>
      <c r="G5" s="1" t="s">
        <v>17</v>
      </c>
      <c r="H5" s="1" t="s">
        <v>18</v>
      </c>
      <c r="I5" s="4" t="s">
        <v>17</v>
      </c>
      <c r="J5" s="4" t="s">
        <v>18</v>
      </c>
      <c r="N5" s="6"/>
      <c r="O5" s="6"/>
    </row>
    <row r="6" spans="1:12" ht="18.75" customHeight="1">
      <c r="A6" s="25">
        <v>1</v>
      </c>
      <c r="B6" s="14" t="s">
        <v>0</v>
      </c>
      <c r="C6" s="12">
        <f>C7</f>
        <v>432800</v>
      </c>
      <c r="D6" s="12">
        <f>D7</f>
        <v>418966</v>
      </c>
      <c r="E6" s="12">
        <f>E7</f>
        <v>1710333</v>
      </c>
      <c r="F6" s="12">
        <f>F7</f>
        <v>1695628</v>
      </c>
      <c r="G6" s="12">
        <f>SUM(C6+E6)</f>
        <v>2143133</v>
      </c>
      <c r="H6" s="12">
        <f>SUM(D6+F6)</f>
        <v>2114594</v>
      </c>
      <c r="I6" s="13">
        <f>(C6/G6*100)</f>
        <v>20.194733597961488</v>
      </c>
      <c r="J6" s="13">
        <f>(D6/H6*100)</f>
        <v>19.813070499585265</v>
      </c>
      <c r="K6" s="16"/>
      <c r="L6" s="6"/>
    </row>
    <row r="7" spans="1:15" ht="13.5" customHeight="1">
      <c r="A7" s="25"/>
      <c r="B7" s="10" t="s">
        <v>1</v>
      </c>
      <c r="C7" s="21">
        <v>432800</v>
      </c>
      <c r="D7" s="24">
        <v>418966</v>
      </c>
      <c r="E7" s="21">
        <v>1710333</v>
      </c>
      <c r="F7" s="21">
        <v>1695628</v>
      </c>
      <c r="G7" s="21">
        <f>SUM(C7+E7)</f>
        <v>2143133</v>
      </c>
      <c r="H7" s="21">
        <f>SUM(D7+F7)</f>
        <v>2114594</v>
      </c>
      <c r="I7" s="5"/>
      <c r="J7" s="5"/>
      <c r="K7" s="16"/>
      <c r="L7" s="6"/>
      <c r="M7" s="6"/>
      <c r="N7" s="6"/>
      <c r="O7" s="6"/>
    </row>
    <row r="8" spans="1:12" ht="21.75" customHeight="1">
      <c r="A8" s="25">
        <v>2</v>
      </c>
      <c r="B8" s="14" t="s">
        <v>28</v>
      </c>
      <c r="C8" s="12">
        <f aca="true" t="shared" si="0" ref="C8:H8">C9+C10+C11</f>
        <v>295275</v>
      </c>
      <c r="D8" s="12">
        <f t="shared" si="0"/>
        <v>290295</v>
      </c>
      <c r="E8" s="12">
        <f t="shared" si="0"/>
        <v>1092000</v>
      </c>
      <c r="F8" s="12">
        <f t="shared" si="0"/>
        <v>1041995</v>
      </c>
      <c r="G8" s="12">
        <f t="shared" si="0"/>
        <v>1387275</v>
      </c>
      <c r="H8" s="12">
        <f t="shared" si="0"/>
        <v>1332290</v>
      </c>
      <c r="I8" s="13">
        <f>(C8/G8*100)</f>
        <v>21.284532626912473</v>
      </c>
      <c r="J8" s="13">
        <f>(D8/H8*100)</f>
        <v>21.78917502946055</v>
      </c>
      <c r="K8" s="16"/>
      <c r="L8" s="6"/>
    </row>
    <row r="9" spans="1:11" ht="12.75">
      <c r="A9" s="25"/>
      <c r="B9" s="10" t="s">
        <v>2</v>
      </c>
      <c r="C9" s="9"/>
      <c r="D9" s="9"/>
      <c r="E9" s="21">
        <v>993900</v>
      </c>
      <c r="F9" s="21">
        <v>966611</v>
      </c>
      <c r="G9" s="9">
        <v>993900</v>
      </c>
      <c r="H9" s="9">
        <v>966611</v>
      </c>
      <c r="I9" s="5"/>
      <c r="J9" s="5"/>
      <c r="K9" s="16"/>
    </row>
    <row r="10" spans="1:10" ht="12.75">
      <c r="A10" s="25"/>
      <c r="B10" s="10" t="s">
        <v>4</v>
      </c>
      <c r="C10" s="9"/>
      <c r="D10" s="9"/>
      <c r="E10" s="9">
        <v>98100</v>
      </c>
      <c r="F10" s="9">
        <v>75384</v>
      </c>
      <c r="G10" s="9">
        <v>98100</v>
      </c>
      <c r="H10" s="9">
        <v>75384</v>
      </c>
      <c r="I10" s="5"/>
      <c r="J10" s="5"/>
    </row>
    <row r="11" spans="1:10" ht="12.75">
      <c r="A11" s="25"/>
      <c r="B11" s="10" t="s">
        <v>5</v>
      </c>
      <c r="C11" s="21">
        <v>295275</v>
      </c>
      <c r="D11" s="21">
        <v>290295</v>
      </c>
      <c r="E11" s="21">
        <v>0</v>
      </c>
      <c r="F11" s="21">
        <v>0</v>
      </c>
      <c r="G11" s="21">
        <v>295275</v>
      </c>
      <c r="H11" s="21">
        <v>290295</v>
      </c>
      <c r="I11" s="5"/>
      <c r="J11" s="5"/>
    </row>
    <row r="12" spans="1:12" ht="15">
      <c r="A12" s="25">
        <v>3</v>
      </c>
      <c r="B12" s="14" t="s">
        <v>27</v>
      </c>
      <c r="C12" s="12">
        <f aca="true" t="shared" si="1" ref="C12:H12">C13+C14+C15+C16+C17+C18</f>
        <v>12100</v>
      </c>
      <c r="D12" s="12">
        <f t="shared" si="1"/>
        <v>12100</v>
      </c>
      <c r="E12" s="12">
        <f t="shared" si="1"/>
        <v>1202900</v>
      </c>
      <c r="F12" s="12">
        <f t="shared" si="1"/>
        <v>1173839</v>
      </c>
      <c r="G12" s="12">
        <f>SUM(C12+E12)</f>
        <v>1215000</v>
      </c>
      <c r="H12" s="12">
        <f t="shared" si="1"/>
        <v>1185939</v>
      </c>
      <c r="I12" s="13">
        <f>(C12/G12*100)</f>
        <v>0.9958847736625513</v>
      </c>
      <c r="J12" s="13">
        <f>(D12/H12*100)</f>
        <v>1.020288564588904</v>
      </c>
      <c r="K12" s="16"/>
      <c r="L12" s="6"/>
    </row>
    <row r="13" spans="1:11" ht="12.75">
      <c r="A13" s="25"/>
      <c r="B13" s="10" t="s">
        <v>6</v>
      </c>
      <c r="C13" s="9"/>
      <c r="D13" s="9"/>
      <c r="E13" s="9">
        <v>40000</v>
      </c>
      <c r="F13" s="9">
        <v>39868</v>
      </c>
      <c r="G13" s="9">
        <v>40000</v>
      </c>
      <c r="H13" s="9">
        <v>39868</v>
      </c>
      <c r="I13" s="5"/>
      <c r="J13" s="5"/>
      <c r="K13" s="16"/>
    </row>
    <row r="14" spans="1:10" ht="12.75">
      <c r="A14" s="25"/>
      <c r="B14" s="10" t="s">
        <v>7</v>
      </c>
      <c r="C14" s="9"/>
      <c r="D14" s="9"/>
      <c r="E14" s="9">
        <v>540000</v>
      </c>
      <c r="F14" s="9">
        <v>447812</v>
      </c>
      <c r="G14" s="9">
        <v>540000</v>
      </c>
      <c r="H14" s="9">
        <v>447812</v>
      </c>
      <c r="I14" s="5"/>
      <c r="J14" s="5"/>
    </row>
    <row r="15" spans="1:10" ht="12.75">
      <c r="A15" s="25"/>
      <c r="B15" s="10" t="s">
        <v>8</v>
      </c>
      <c r="C15" s="9"/>
      <c r="D15" s="9"/>
      <c r="E15" s="9">
        <v>90000</v>
      </c>
      <c r="F15" s="9">
        <v>89981</v>
      </c>
      <c r="G15" s="9">
        <v>90000</v>
      </c>
      <c r="H15" s="9">
        <v>89981</v>
      </c>
      <c r="I15" s="5"/>
      <c r="J15" s="5"/>
    </row>
    <row r="16" spans="1:10" ht="27" customHeight="1">
      <c r="A16" s="25"/>
      <c r="B16" s="15" t="s">
        <v>24</v>
      </c>
      <c r="C16" s="9"/>
      <c r="D16" s="9"/>
      <c r="E16" s="9">
        <v>45000</v>
      </c>
      <c r="F16" s="9">
        <v>44261</v>
      </c>
      <c r="G16" s="9">
        <v>45000</v>
      </c>
      <c r="H16" s="9">
        <v>44261</v>
      </c>
      <c r="I16" s="5"/>
      <c r="J16" s="5"/>
    </row>
    <row r="17" spans="1:11" ht="12.75">
      <c r="A17" s="25"/>
      <c r="B17" s="10" t="s">
        <v>1</v>
      </c>
      <c r="C17" s="9">
        <v>12100</v>
      </c>
      <c r="D17" s="9">
        <v>12100</v>
      </c>
      <c r="E17" s="9">
        <v>487900</v>
      </c>
      <c r="F17" s="9">
        <v>551917</v>
      </c>
      <c r="G17" s="9">
        <v>500000</v>
      </c>
      <c r="H17" s="9">
        <f>SUM(D17+F17)</f>
        <v>564017</v>
      </c>
      <c r="I17" s="5"/>
      <c r="J17" s="5"/>
      <c r="K17" s="16"/>
    </row>
    <row r="18" spans="1:10" ht="12.75">
      <c r="A18" s="25"/>
      <c r="B18" s="10" t="s">
        <v>25</v>
      </c>
      <c r="C18" s="9"/>
      <c r="D18" s="9"/>
      <c r="E18" s="9"/>
      <c r="F18" s="9"/>
      <c r="G18" s="9"/>
      <c r="H18" s="9"/>
      <c r="I18" s="5"/>
      <c r="J18" s="5"/>
    </row>
    <row r="19" spans="1:12" ht="14.25" customHeight="1">
      <c r="A19" s="25">
        <v>4</v>
      </c>
      <c r="B19" s="11" t="s">
        <v>9</v>
      </c>
      <c r="C19" s="12">
        <f>C20</f>
        <v>114403</v>
      </c>
      <c r="D19" s="12">
        <f>SUM(D20)</f>
        <v>125000</v>
      </c>
      <c r="E19" s="12">
        <f>SUM(E20)</f>
        <v>303500</v>
      </c>
      <c r="F19" s="12">
        <f>SUM(F20)</f>
        <v>289873</v>
      </c>
      <c r="G19" s="12">
        <f>SUM(G20)</f>
        <v>417903</v>
      </c>
      <c r="H19" s="12">
        <f>SUM(H20)</f>
        <v>414873</v>
      </c>
      <c r="I19" s="13">
        <f>(C19/G19*100)</f>
        <v>27.37549144179391</v>
      </c>
      <c r="J19" s="13">
        <f>(D19/H19*100)</f>
        <v>30.129702342644617</v>
      </c>
      <c r="K19" s="16"/>
      <c r="L19" s="6"/>
    </row>
    <row r="20" spans="1:11" ht="12.75">
      <c r="A20" s="25"/>
      <c r="B20" s="10" t="s">
        <v>10</v>
      </c>
      <c r="C20" s="9">
        <v>114403</v>
      </c>
      <c r="D20" s="9">
        <v>125000</v>
      </c>
      <c r="E20" s="9">
        <v>303500</v>
      </c>
      <c r="F20" s="9">
        <v>289873</v>
      </c>
      <c r="G20" s="21">
        <f>SUM(C20+E20)</f>
        <v>417903</v>
      </c>
      <c r="H20" s="9">
        <f>SUM(D20+F20)</f>
        <v>414873</v>
      </c>
      <c r="I20" s="5"/>
      <c r="J20" s="5"/>
      <c r="K20" s="16"/>
    </row>
    <row r="21" spans="1:10" ht="15">
      <c r="A21" s="25">
        <v>5</v>
      </c>
      <c r="B21" s="11" t="s">
        <v>11</v>
      </c>
      <c r="C21" s="12">
        <f aca="true" t="shared" si="2" ref="C21:H21">C22</f>
        <v>1635500</v>
      </c>
      <c r="D21" s="12">
        <f t="shared" si="2"/>
        <v>1784491</v>
      </c>
      <c r="E21" s="12">
        <f t="shared" si="2"/>
        <v>127000</v>
      </c>
      <c r="F21" s="12">
        <f t="shared" si="2"/>
        <v>127000</v>
      </c>
      <c r="G21" s="12">
        <f t="shared" si="2"/>
        <v>1762500</v>
      </c>
      <c r="H21" s="12">
        <f t="shared" si="2"/>
        <v>1911491</v>
      </c>
      <c r="I21" s="13">
        <f>(C21/G21*100)</f>
        <v>92.79432624113475</v>
      </c>
      <c r="J21" s="13">
        <f>(D21/H21*100)</f>
        <v>93.35597185652456</v>
      </c>
    </row>
    <row r="22" spans="1:11" ht="14.25">
      <c r="A22" s="25"/>
      <c r="B22" s="10" t="s">
        <v>1</v>
      </c>
      <c r="C22" s="18">
        <v>1635500</v>
      </c>
      <c r="D22" s="19">
        <v>1784491</v>
      </c>
      <c r="E22" s="23">
        <v>127000</v>
      </c>
      <c r="F22" s="23">
        <v>127000</v>
      </c>
      <c r="G22" s="20">
        <f>SUM(C22+E22)</f>
        <v>1762500</v>
      </c>
      <c r="H22" s="20">
        <f>SUM(D22+F22)</f>
        <v>1911491</v>
      </c>
      <c r="I22" s="5"/>
      <c r="J22" s="5"/>
      <c r="K22" s="16"/>
    </row>
    <row r="23" spans="1:12" ht="15">
      <c r="A23" s="25">
        <v>6</v>
      </c>
      <c r="B23" s="11" t="s">
        <v>12</v>
      </c>
      <c r="C23" s="12">
        <f>C24</f>
        <v>77500</v>
      </c>
      <c r="D23" s="12">
        <f>D24</f>
        <v>65997</v>
      </c>
      <c r="E23" s="12">
        <f>E24</f>
        <v>383500</v>
      </c>
      <c r="F23" s="12">
        <f>F24</f>
        <v>402868</v>
      </c>
      <c r="G23" s="12">
        <f>SUM(C23+E23)</f>
        <v>461000</v>
      </c>
      <c r="H23" s="12">
        <f>SUM(D23+F23)</f>
        <v>468865</v>
      </c>
      <c r="I23" s="13">
        <f>(C23/G23*100)</f>
        <v>16.811279826464208</v>
      </c>
      <c r="J23" s="13">
        <f>(D23/H23*100)</f>
        <v>14.07590671088693</v>
      </c>
      <c r="K23" s="16"/>
      <c r="L23" s="6"/>
    </row>
    <row r="24" spans="1:11" ht="12.75">
      <c r="A24" s="25"/>
      <c r="B24" s="10" t="s">
        <v>1</v>
      </c>
      <c r="C24" s="9">
        <v>77500</v>
      </c>
      <c r="D24" s="9">
        <v>65997</v>
      </c>
      <c r="E24" s="9">
        <v>383500</v>
      </c>
      <c r="F24" s="9">
        <v>402868</v>
      </c>
      <c r="G24" s="9">
        <v>461000</v>
      </c>
      <c r="H24" s="9">
        <v>468865</v>
      </c>
      <c r="I24" s="5"/>
      <c r="J24" s="5"/>
      <c r="K24" s="16"/>
    </row>
    <row r="25" spans="1:11" ht="15">
      <c r="A25" s="25">
        <v>7</v>
      </c>
      <c r="B25" s="11" t="s">
        <v>13</v>
      </c>
      <c r="C25" s="12">
        <f aca="true" t="shared" si="3" ref="C25:H25">C26+C27</f>
        <v>539279</v>
      </c>
      <c r="D25" s="12">
        <f t="shared" si="3"/>
        <v>559010</v>
      </c>
      <c r="E25" s="12">
        <f>E26+E27</f>
        <v>3137364</v>
      </c>
      <c r="F25" s="12">
        <f t="shared" si="3"/>
        <v>2981976</v>
      </c>
      <c r="G25" s="12">
        <f t="shared" si="3"/>
        <v>3676643</v>
      </c>
      <c r="H25" s="12">
        <f t="shared" si="3"/>
        <v>3515093</v>
      </c>
      <c r="I25" s="13">
        <f>(C25/G25*100)</f>
        <v>14.667700943496554</v>
      </c>
      <c r="J25" s="13">
        <f>(D25/H25*100)</f>
        <v>15.903135422021549</v>
      </c>
      <c r="K25" s="16"/>
    </row>
    <row r="26" spans="1:11" ht="12.75">
      <c r="A26" s="25"/>
      <c r="B26" s="10" t="s">
        <v>3</v>
      </c>
      <c r="C26" s="22"/>
      <c r="D26" s="22"/>
      <c r="E26" s="22">
        <v>3137364</v>
      </c>
      <c r="F26" s="22">
        <v>2981976</v>
      </c>
      <c r="G26" s="22">
        <v>3137364</v>
      </c>
      <c r="H26" s="22">
        <v>2981976</v>
      </c>
      <c r="I26" s="5"/>
      <c r="J26" s="5"/>
      <c r="K26" s="16"/>
    </row>
    <row r="27" spans="1:11" ht="12.75">
      <c r="A27" s="25"/>
      <c r="B27" s="10" t="s">
        <v>1</v>
      </c>
      <c r="C27" s="22">
        <v>539279</v>
      </c>
      <c r="D27" s="22">
        <v>559010</v>
      </c>
      <c r="E27" s="22"/>
      <c r="F27" s="22"/>
      <c r="G27" s="22">
        <v>539279</v>
      </c>
      <c r="H27" s="22">
        <v>533117</v>
      </c>
      <c r="I27" s="5"/>
      <c r="J27" s="5"/>
      <c r="K27" s="16"/>
    </row>
    <row r="28" spans="9:11" ht="12.75">
      <c r="I28" s="5"/>
      <c r="J28" s="5"/>
      <c r="K28" s="16"/>
    </row>
    <row r="29" spans="1:10" ht="12.75">
      <c r="A29" s="3" t="s">
        <v>21</v>
      </c>
      <c r="B29" s="3"/>
      <c r="C29" s="2">
        <f aca="true" t="shared" si="4" ref="C29:H29">C6+C8+C12+C19+C21+C23+C25</f>
        <v>3106857</v>
      </c>
      <c r="D29" s="2">
        <f t="shared" si="4"/>
        <v>3255859</v>
      </c>
      <c r="E29" s="2">
        <f t="shared" si="4"/>
        <v>7956597</v>
      </c>
      <c r="F29" s="2">
        <f t="shared" si="4"/>
        <v>7713179</v>
      </c>
      <c r="G29" s="2">
        <f t="shared" si="4"/>
        <v>11063454</v>
      </c>
      <c r="H29" s="2">
        <f t="shared" si="4"/>
        <v>10943145</v>
      </c>
      <c r="I29" s="36">
        <f>(C29/G29*100)</f>
        <v>28.082161321410116</v>
      </c>
      <c r="J29" s="36">
        <f>(D29/H29*100)</f>
        <v>29.752498025019314</v>
      </c>
    </row>
  </sheetData>
  <sheetProtection/>
  <mergeCells count="8">
    <mergeCell ref="A2:J2"/>
    <mergeCell ref="H1:J1"/>
    <mergeCell ref="C4:D4"/>
    <mergeCell ref="E4:F4"/>
    <mergeCell ref="G4:H4"/>
    <mergeCell ref="A4:A5"/>
    <mergeCell ref="B4:B5"/>
    <mergeCell ref="I4:J4"/>
  </mergeCells>
  <printOptions/>
  <pageMargins left="0.708661417322835" right="0.708661417322835" top="0.748031496062992" bottom="0.748031496062992" header="0.31496062992126" footer="0.31496062992126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D.Petrova</cp:lastModifiedBy>
  <cp:lastPrinted>2023-07-06T10:16:14Z</cp:lastPrinted>
  <dcterms:created xsi:type="dcterms:W3CDTF">2016-03-25T10:05:14Z</dcterms:created>
  <dcterms:modified xsi:type="dcterms:W3CDTF">2023-07-06T12:45:43Z</dcterms:modified>
  <cp:category/>
  <cp:version/>
  <cp:contentType/>
  <cp:contentStatus/>
</cp:coreProperties>
</file>